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0395" windowHeight="9240" tabRatio="720" firstSheet="1" activeTab="7"/>
  </bookViews>
  <sheets>
    <sheet name="1. охват орг. питанием" sheetId="1" r:id="rId1"/>
    <sheet name="2. охват без предв. заяв." sheetId="3" r:id="rId2"/>
    <sheet name="3. Бесплатное питание" sheetId="5" r:id="rId3"/>
    <sheet name="4. показатели эффективности" sheetId="11" r:id="rId4"/>
    <sheet name="5. эффективность  питания" sheetId="12" r:id="rId5"/>
    <sheet name="6. свод орг. по параллелям" sheetId="13" r:id="rId6"/>
    <sheet name="7. Свод орг. по ступеням" sheetId="14" r:id="rId7"/>
    <sheet name="8. Пищевые особен." sheetId="15" r:id="rId8"/>
  </sheets>
  <externalReferences>
    <externalReference r:id="rId9"/>
  </externalReferences>
  <definedNames>
    <definedName name="_xlnm._FilterDatabase" localSheetId="0" hidden="1">'1. охват орг. питанием'!$A$6:$AA$30</definedName>
    <definedName name="_xlnm._FilterDatabase" localSheetId="1" hidden="1">'2. охват без предв. заяв.'!$A$6:$Z$29</definedName>
    <definedName name="_xlnm._FilterDatabase" localSheetId="2" hidden="1">'3. Бесплатное питание'!$A$6:$AS$29</definedName>
  </definedNames>
  <calcPr calcId="145621"/>
</workbook>
</file>

<file path=xl/calcChain.xml><?xml version="1.0" encoding="utf-8"?>
<calcChain xmlns="http://schemas.openxmlformats.org/spreadsheetml/2006/main">
  <c r="AS27" i="5" l="1"/>
  <c r="AS26" i="5"/>
  <c r="AS24" i="5"/>
  <c r="AS23" i="5"/>
  <c r="AS22" i="5"/>
  <c r="AS21" i="5"/>
  <c r="AS20" i="5"/>
  <c r="AS19" i="5"/>
  <c r="AS18" i="5"/>
  <c r="AS17" i="5"/>
  <c r="AS16" i="5"/>
  <c r="AS14" i="5"/>
  <c r="AS13" i="5"/>
  <c r="AS12" i="5"/>
  <c r="AS11" i="5"/>
  <c r="AS10" i="5"/>
  <c r="AS9" i="5"/>
  <c r="AS8" i="5"/>
  <c r="AS7" i="5"/>
  <c r="AQ27" i="5"/>
  <c r="AQ26" i="5"/>
  <c r="AQ24" i="5"/>
  <c r="AQ23" i="5"/>
  <c r="AQ22" i="5"/>
  <c r="AQ21" i="5"/>
  <c r="AQ20" i="5"/>
  <c r="AQ19" i="5"/>
  <c r="AQ18" i="5"/>
  <c r="AQ17" i="5"/>
  <c r="AQ16" i="5"/>
  <c r="AQ14" i="5"/>
  <c r="AQ13" i="5"/>
  <c r="AQ12" i="5"/>
  <c r="AQ11" i="5"/>
  <c r="AQ10" i="5"/>
  <c r="AQ9" i="5"/>
  <c r="AQ8" i="5"/>
  <c r="AQ7" i="5"/>
  <c r="AO27" i="5"/>
  <c r="AO26" i="5"/>
  <c r="AO24" i="5"/>
  <c r="AO23" i="5"/>
  <c r="AO22" i="5"/>
  <c r="AO21" i="5"/>
  <c r="AO20" i="5"/>
  <c r="AO19" i="5"/>
  <c r="AO18" i="5"/>
  <c r="AO17" i="5"/>
  <c r="AO16" i="5"/>
  <c r="AO14" i="5"/>
  <c r="AO13" i="5"/>
  <c r="AO12" i="5"/>
  <c r="AO11" i="5"/>
  <c r="AO10" i="5"/>
  <c r="AO9" i="5"/>
  <c r="AO8" i="5"/>
  <c r="AO7" i="5"/>
  <c r="AG27" i="5"/>
  <c r="AG26" i="5"/>
  <c r="AG24" i="5"/>
  <c r="AG23" i="5"/>
  <c r="AG22" i="5"/>
  <c r="AG21" i="5"/>
  <c r="AG20" i="5"/>
  <c r="AG19" i="5"/>
  <c r="AG18" i="5"/>
  <c r="AG17" i="5"/>
  <c r="AG16" i="5"/>
  <c r="AG14" i="5"/>
  <c r="AG13" i="5"/>
  <c r="AG12" i="5"/>
  <c r="AG11" i="5"/>
  <c r="AG10" i="5"/>
  <c r="AG9" i="5"/>
  <c r="AG8" i="5"/>
  <c r="AG7" i="5"/>
  <c r="AE27" i="5"/>
  <c r="AE26" i="5"/>
  <c r="AE24" i="5"/>
  <c r="AE23" i="5"/>
  <c r="AE22" i="5"/>
  <c r="AE21" i="5"/>
  <c r="AE20" i="5"/>
  <c r="AE19" i="5"/>
  <c r="AE18" i="5"/>
  <c r="AE17" i="5"/>
  <c r="AE16" i="5"/>
  <c r="AE14" i="5"/>
  <c r="AE13" i="5"/>
  <c r="AE12" i="5"/>
  <c r="AE11" i="5"/>
  <c r="AE10" i="5"/>
  <c r="AE9" i="5"/>
  <c r="AE8" i="5"/>
  <c r="AE7" i="5"/>
  <c r="AC27" i="5"/>
  <c r="AC26" i="5"/>
  <c r="AC24" i="5"/>
  <c r="AC23" i="5"/>
  <c r="AC22" i="5"/>
  <c r="AC21" i="5"/>
  <c r="AC20" i="5"/>
  <c r="AC19" i="5"/>
  <c r="AC18" i="5"/>
  <c r="AC17" i="5"/>
  <c r="AC16" i="5"/>
  <c r="AC14" i="5"/>
  <c r="AC13" i="5"/>
  <c r="AC12" i="5"/>
  <c r="AC11" i="5"/>
  <c r="AC10" i="5"/>
  <c r="AC9" i="5"/>
  <c r="AC8" i="5"/>
  <c r="AC7" i="5"/>
  <c r="Y27" i="5"/>
  <c r="Y26" i="5"/>
  <c r="Y24" i="5"/>
  <c r="Y23" i="5"/>
  <c r="Y22" i="5"/>
  <c r="Y21" i="5"/>
  <c r="Y20" i="5"/>
  <c r="Y19" i="5"/>
  <c r="Y18" i="5"/>
  <c r="Y17" i="5"/>
  <c r="Y16" i="5"/>
  <c r="Y14" i="5"/>
  <c r="Y13" i="5"/>
  <c r="Y12" i="5"/>
  <c r="Y11" i="5"/>
  <c r="Y10" i="5"/>
  <c r="Y9" i="5"/>
  <c r="Y8" i="5"/>
  <c r="Y7" i="5"/>
  <c r="P27" i="1"/>
  <c r="P26" i="1"/>
  <c r="P24" i="1"/>
  <c r="P23" i="1"/>
  <c r="P22" i="1"/>
  <c r="P21" i="1"/>
  <c r="P20" i="1"/>
  <c r="P19" i="1"/>
  <c r="P18" i="1"/>
  <c r="P17" i="1"/>
  <c r="P16" i="1"/>
  <c r="P14" i="1"/>
  <c r="P13" i="1"/>
  <c r="P12" i="1"/>
  <c r="P11" i="1"/>
  <c r="P10" i="1"/>
  <c r="P9" i="1"/>
  <c r="P8" i="1"/>
  <c r="P7" i="1"/>
  <c r="N27" i="1"/>
  <c r="N26" i="1"/>
  <c r="N24" i="1"/>
  <c r="N23" i="1"/>
  <c r="N22" i="1"/>
  <c r="N21" i="1"/>
  <c r="N20" i="1"/>
  <c r="N19" i="1"/>
  <c r="N18" i="1"/>
  <c r="N17" i="1"/>
  <c r="N16" i="1"/>
  <c r="N14" i="1"/>
  <c r="N13" i="1"/>
  <c r="N12" i="1"/>
  <c r="N11" i="1"/>
  <c r="N10" i="1"/>
  <c r="N9" i="1"/>
  <c r="N8" i="1"/>
  <c r="N7" i="1"/>
  <c r="K27" i="1"/>
  <c r="K26" i="1"/>
  <c r="K24" i="1"/>
  <c r="K23" i="1"/>
  <c r="K22" i="1"/>
  <c r="K21" i="1"/>
  <c r="K20" i="1"/>
  <c r="K19" i="1"/>
  <c r="K18" i="1"/>
  <c r="K17" i="1"/>
  <c r="K16" i="1"/>
  <c r="K14" i="1"/>
  <c r="K13" i="1"/>
  <c r="K12" i="1"/>
  <c r="K11" i="1"/>
  <c r="K10" i="1"/>
  <c r="K9" i="1"/>
  <c r="K8" i="1"/>
  <c r="K7" i="1"/>
  <c r="H8" i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6" i="1"/>
  <c r="H27" i="1"/>
  <c r="H7" i="1"/>
  <c r="M27" i="3"/>
  <c r="M26" i="3"/>
  <c r="M24" i="3"/>
  <c r="M23" i="3"/>
  <c r="M22" i="3"/>
  <c r="M21" i="3"/>
  <c r="M20" i="3"/>
  <c r="M19" i="3"/>
  <c r="M18" i="3"/>
  <c r="M17" i="3"/>
  <c r="M16" i="3"/>
  <c r="M14" i="3"/>
  <c r="M13" i="3"/>
  <c r="M12" i="3"/>
  <c r="M11" i="3"/>
  <c r="M10" i="3"/>
  <c r="M9" i="3"/>
  <c r="M8" i="3"/>
  <c r="M7" i="3"/>
  <c r="K27" i="3"/>
  <c r="K26" i="3"/>
  <c r="K24" i="3"/>
  <c r="K23" i="3"/>
  <c r="K22" i="3"/>
  <c r="K21" i="3"/>
  <c r="K20" i="3"/>
  <c r="K19" i="3"/>
  <c r="K18" i="3"/>
  <c r="K17" i="3"/>
  <c r="K16" i="3"/>
  <c r="K14" i="3"/>
  <c r="K13" i="3"/>
  <c r="K12" i="3"/>
  <c r="K11" i="3"/>
  <c r="K10" i="3"/>
  <c r="K9" i="3"/>
  <c r="K8" i="3"/>
  <c r="K7" i="3"/>
  <c r="H8" i="3"/>
  <c r="H9" i="3"/>
  <c r="H10" i="3"/>
  <c r="H11" i="3"/>
  <c r="H12" i="3"/>
  <c r="H13" i="3"/>
  <c r="H14" i="3"/>
  <c r="H16" i="3"/>
  <c r="H17" i="3"/>
  <c r="H18" i="3"/>
  <c r="H19" i="3"/>
  <c r="H20" i="3"/>
  <c r="H21" i="3"/>
  <c r="H22" i="3"/>
  <c r="H23" i="3"/>
  <c r="H24" i="3"/>
  <c r="H26" i="3"/>
  <c r="H27" i="3"/>
  <c r="H7" i="3"/>
  <c r="D10" i="15"/>
  <c r="D11" i="15"/>
  <c r="D12" i="15"/>
  <c r="D13" i="15"/>
  <c r="D14" i="15"/>
  <c r="D15" i="15"/>
  <c r="D7" i="15"/>
  <c r="B7" i="15"/>
  <c r="A7" i="15"/>
  <c r="H87" i="13" l="1"/>
  <c r="I87" i="13" s="1"/>
  <c r="H75" i="13"/>
  <c r="I75" i="13" s="1"/>
  <c r="H76" i="13"/>
  <c r="I76" i="13" s="1"/>
  <c r="H67" i="13"/>
  <c r="I67" i="13" s="1"/>
  <c r="H68" i="13"/>
  <c r="I68" i="13" s="1"/>
  <c r="H59" i="13"/>
  <c r="I59" i="13" s="1"/>
  <c r="H60" i="13"/>
  <c r="I60" i="13" s="1"/>
  <c r="H51" i="13"/>
  <c r="I51" i="13" s="1"/>
  <c r="H52" i="13"/>
  <c r="I52" i="13" s="1"/>
  <c r="H37" i="13"/>
  <c r="I37" i="13" s="1"/>
  <c r="H43" i="13"/>
  <c r="I43" i="13" s="1"/>
  <c r="H44" i="13"/>
  <c r="I44" i="13" s="1"/>
  <c r="H69" i="13"/>
  <c r="I69" i="13" s="1"/>
  <c r="H70" i="13"/>
  <c r="I70" i="13" s="1"/>
  <c r="H71" i="13"/>
  <c r="I71" i="13" s="1"/>
  <c r="E72" i="13"/>
  <c r="F72" i="13"/>
  <c r="G72" i="13"/>
  <c r="H73" i="13"/>
  <c r="I73" i="13" s="1"/>
  <c r="H74" i="13"/>
  <c r="I74" i="13" s="1"/>
  <c r="H61" i="13"/>
  <c r="I61" i="13" s="1"/>
  <c r="H62" i="13"/>
  <c r="I62" i="13" s="1"/>
  <c r="H63" i="13"/>
  <c r="I63" i="13" s="1"/>
  <c r="E64" i="13"/>
  <c r="F64" i="13"/>
  <c r="G64" i="13"/>
  <c r="H65" i="13"/>
  <c r="H66" i="13"/>
  <c r="I66" i="13" s="1"/>
  <c r="H38" i="13"/>
  <c r="I38" i="13" s="1"/>
  <c r="E39" i="13"/>
  <c r="F39" i="13"/>
  <c r="G39" i="13"/>
  <c r="H41" i="13"/>
  <c r="I41" i="13" s="1"/>
  <c r="H42" i="13"/>
  <c r="I42" i="13" s="1"/>
  <c r="H45" i="13"/>
  <c r="I45" i="13" s="1"/>
  <c r="H12" i="13"/>
  <c r="I12" i="13" s="1"/>
  <c r="H13" i="13"/>
  <c r="I13" i="13" s="1"/>
  <c r="H14" i="13"/>
  <c r="I14" i="13" s="1"/>
  <c r="H11" i="13"/>
  <c r="I11" i="13" s="1"/>
  <c r="B6" i="14"/>
  <c r="A6" i="14"/>
  <c r="A6" i="13"/>
  <c r="A7" i="5"/>
  <c r="A7" i="3"/>
  <c r="B6" i="13"/>
  <c r="B7" i="5"/>
  <c r="B7" i="3"/>
  <c r="F23" i="13"/>
  <c r="G23" i="13"/>
  <c r="E23" i="13"/>
  <c r="F89" i="13"/>
  <c r="G89" i="13"/>
  <c r="H72" i="13" l="1"/>
  <c r="I72" i="13" s="1"/>
  <c r="I65" i="13"/>
  <c r="F15" i="13"/>
  <c r="G15" i="13"/>
  <c r="E15" i="13"/>
  <c r="E89" i="13"/>
  <c r="F85" i="13"/>
  <c r="F90" i="13" s="1"/>
  <c r="E8" i="14" s="1"/>
  <c r="G85" i="13"/>
  <c r="G90" i="13" s="1"/>
  <c r="F8" i="14" s="1"/>
  <c r="E85" i="13"/>
  <c r="F80" i="13"/>
  <c r="G80" i="13"/>
  <c r="E80" i="13"/>
  <c r="F56" i="13"/>
  <c r="G56" i="13"/>
  <c r="E56" i="13"/>
  <c r="F48" i="13"/>
  <c r="G48" i="13"/>
  <c r="E48" i="13"/>
  <c r="F31" i="13"/>
  <c r="G31" i="13"/>
  <c r="E31" i="13"/>
  <c r="H88" i="13"/>
  <c r="I88" i="13" s="1"/>
  <c r="H86" i="13"/>
  <c r="H84" i="13"/>
  <c r="I84" i="13" s="1"/>
  <c r="H83" i="13"/>
  <c r="I83" i="13" s="1"/>
  <c r="H82" i="13"/>
  <c r="H79" i="13"/>
  <c r="I79" i="13" s="1"/>
  <c r="H78" i="13"/>
  <c r="I78" i="13" s="1"/>
  <c r="H77" i="13"/>
  <c r="I77" i="13" s="1"/>
  <c r="H58" i="13"/>
  <c r="I58" i="13" s="1"/>
  <c r="H57" i="13"/>
  <c r="I57" i="13" s="1"/>
  <c r="H55" i="13"/>
  <c r="I55" i="13" s="1"/>
  <c r="H54" i="13"/>
  <c r="I54" i="13" s="1"/>
  <c r="H53" i="13"/>
  <c r="I53" i="13" s="1"/>
  <c r="H50" i="13"/>
  <c r="I50" i="13" s="1"/>
  <c r="H49" i="13"/>
  <c r="I49" i="13" s="1"/>
  <c r="H47" i="13"/>
  <c r="I47" i="13" s="1"/>
  <c r="H46" i="13"/>
  <c r="I46" i="13" s="1"/>
  <c r="H36" i="13"/>
  <c r="I36" i="13" s="1"/>
  <c r="H35" i="13"/>
  <c r="I35" i="13" s="1"/>
  <c r="H34" i="13"/>
  <c r="I34" i="13" s="1"/>
  <c r="H33" i="13"/>
  <c r="I33" i="13" s="1"/>
  <c r="H32" i="13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H10" i="13"/>
  <c r="I10" i="13" s="1"/>
  <c r="H9" i="13"/>
  <c r="I9" i="13" s="1"/>
  <c r="H8" i="13"/>
  <c r="I8" i="13" s="1"/>
  <c r="H7" i="13"/>
  <c r="I7" i="13" s="1"/>
  <c r="H6" i="13"/>
  <c r="E90" i="13" l="1"/>
  <c r="D8" i="14" s="1"/>
  <c r="H15" i="13"/>
  <c r="I15" i="13" s="1"/>
  <c r="E81" i="13"/>
  <c r="D7" i="14" s="1"/>
  <c r="I32" i="13"/>
  <c r="H39" i="13"/>
  <c r="I39" i="13" s="1"/>
  <c r="E40" i="13"/>
  <c r="D6" i="14" s="1"/>
  <c r="F40" i="13"/>
  <c r="E6" i="14" s="1"/>
  <c r="H64" i="13"/>
  <c r="I64" i="13" s="1"/>
  <c r="G40" i="13"/>
  <c r="F6" i="14" s="1"/>
  <c r="H85" i="13"/>
  <c r="I85" i="13" s="1"/>
  <c r="I86" i="13"/>
  <c r="H89" i="13"/>
  <c r="I89" i="13" s="1"/>
  <c r="I6" i="13"/>
  <c r="F81" i="13"/>
  <c r="E7" i="14" s="1"/>
  <c r="I16" i="13"/>
  <c r="H23" i="13"/>
  <c r="I23" i="13" s="1"/>
  <c r="G81" i="13"/>
  <c r="F7" i="14" s="1"/>
  <c r="H56" i="13"/>
  <c r="H31" i="13"/>
  <c r="I31" i="13" s="1"/>
  <c r="H48" i="13"/>
  <c r="I48" i="13" s="1"/>
  <c r="H80" i="13"/>
  <c r="I80" i="13" s="1"/>
  <c r="I82" i="13"/>
  <c r="T15" i="5"/>
  <c r="W7" i="12" s="1"/>
  <c r="AR28" i="5"/>
  <c r="AP28" i="5"/>
  <c r="AN28" i="5"/>
  <c r="AR25" i="5"/>
  <c r="AP25" i="5"/>
  <c r="AN25" i="5"/>
  <c r="AR15" i="5"/>
  <c r="AP15" i="5"/>
  <c r="AN15" i="5"/>
  <c r="I25" i="1"/>
  <c r="I28" i="1" s="1"/>
  <c r="H9" i="11" s="1"/>
  <c r="AA28" i="5"/>
  <c r="AA25" i="5"/>
  <c r="AA15" i="5"/>
  <c r="Z28" i="5"/>
  <c r="AM28" i="5"/>
  <c r="Z25" i="5"/>
  <c r="AM25" i="5"/>
  <c r="Z15" i="5"/>
  <c r="AM15" i="5"/>
  <c r="U28" i="5"/>
  <c r="X9" i="12" s="1"/>
  <c r="AK28" i="5"/>
  <c r="U25" i="5"/>
  <c r="X8" i="12" s="1"/>
  <c r="AK25" i="5"/>
  <c r="AK15" i="5"/>
  <c r="U15" i="5"/>
  <c r="X7" i="12" s="1"/>
  <c r="T28" i="5"/>
  <c r="W9" i="12" s="1"/>
  <c r="AI28" i="5"/>
  <c r="T25" i="5"/>
  <c r="W8" i="12" s="1"/>
  <c r="AI25" i="5"/>
  <c r="AI15" i="5"/>
  <c r="O28" i="1"/>
  <c r="O25" i="1"/>
  <c r="O15" i="1"/>
  <c r="L28" i="3"/>
  <c r="M28" i="1"/>
  <c r="L25" i="3"/>
  <c r="M25" i="1"/>
  <c r="L15" i="3"/>
  <c r="M15" i="1"/>
  <c r="J28" i="3"/>
  <c r="J28" i="1"/>
  <c r="J25" i="3"/>
  <c r="J25" i="1"/>
  <c r="J15" i="3"/>
  <c r="J15" i="1"/>
  <c r="G28" i="3"/>
  <c r="G28" i="1"/>
  <c r="G25" i="3"/>
  <c r="G25" i="1"/>
  <c r="G15" i="3"/>
  <c r="G15" i="1"/>
  <c r="L28" i="1"/>
  <c r="L25" i="1"/>
  <c r="L15" i="1"/>
  <c r="AL28" i="5"/>
  <c r="AL25" i="5"/>
  <c r="AL15" i="5"/>
  <c r="AJ28" i="5"/>
  <c r="AJ25" i="5"/>
  <c r="AJ15" i="5"/>
  <c r="AH28" i="5"/>
  <c r="AH25" i="5"/>
  <c r="AH15" i="5"/>
  <c r="E15" i="5"/>
  <c r="E25" i="5"/>
  <c r="AF28" i="5"/>
  <c r="AF25" i="5"/>
  <c r="AF15" i="5"/>
  <c r="O15" i="5"/>
  <c r="R7" i="12" s="1"/>
  <c r="E15" i="1"/>
  <c r="D7" i="11" s="1"/>
  <c r="P7" i="5"/>
  <c r="Q7" i="5" s="1"/>
  <c r="O28" i="5"/>
  <c r="R9" i="12" s="1"/>
  <c r="O25" i="5"/>
  <c r="R8" i="12" s="1"/>
  <c r="P8" i="5"/>
  <c r="Q8" i="5" s="1"/>
  <c r="P9" i="5"/>
  <c r="Q9" i="5" s="1"/>
  <c r="P10" i="5"/>
  <c r="Q10" i="5" s="1"/>
  <c r="P11" i="5"/>
  <c r="Q11" i="5" s="1"/>
  <c r="P12" i="5"/>
  <c r="Q12" i="5" s="1"/>
  <c r="P13" i="5"/>
  <c r="Q13" i="5" s="1"/>
  <c r="P14" i="5"/>
  <c r="Q14" i="5" s="1"/>
  <c r="P16" i="5"/>
  <c r="Q16" i="5" s="1"/>
  <c r="P17" i="5"/>
  <c r="Q17" i="5" s="1"/>
  <c r="P18" i="5"/>
  <c r="Q18" i="5" s="1"/>
  <c r="P19" i="5"/>
  <c r="Q19" i="5" s="1"/>
  <c r="P20" i="5"/>
  <c r="Q20" i="5" s="1"/>
  <c r="P21" i="5"/>
  <c r="Q21" i="5" s="1"/>
  <c r="P22" i="5"/>
  <c r="Q22" i="5" s="1"/>
  <c r="P23" i="5"/>
  <c r="Q23" i="5" s="1"/>
  <c r="P24" i="5"/>
  <c r="Q24" i="5" s="1"/>
  <c r="P26" i="5"/>
  <c r="Q26" i="5" s="1"/>
  <c r="P27" i="5"/>
  <c r="Q27" i="5" s="1"/>
  <c r="W28" i="5"/>
  <c r="W25" i="5"/>
  <c r="AD28" i="5"/>
  <c r="AB28" i="5"/>
  <c r="AD25" i="5"/>
  <c r="AB25" i="5"/>
  <c r="AD15" i="5"/>
  <c r="AB15" i="5"/>
  <c r="W15" i="5"/>
  <c r="Q8" i="1"/>
  <c r="R8" i="1" s="1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6" i="1"/>
  <c r="R26" i="1" s="1"/>
  <c r="Q27" i="1"/>
  <c r="R27" i="1" s="1"/>
  <c r="Q7" i="1"/>
  <c r="R7" i="1" s="1"/>
  <c r="V28" i="5"/>
  <c r="V25" i="5"/>
  <c r="V15" i="5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K15" i="5"/>
  <c r="N7" i="12" s="1"/>
  <c r="L15" i="5"/>
  <c r="O7" i="12" s="1"/>
  <c r="M15" i="5"/>
  <c r="P7" i="12" s="1"/>
  <c r="N15" i="5"/>
  <c r="Q7" i="12" s="1"/>
  <c r="J15" i="5"/>
  <c r="M7" i="12" s="1"/>
  <c r="I28" i="3"/>
  <c r="F28" i="3"/>
  <c r="I25" i="3"/>
  <c r="F25" i="3"/>
  <c r="F28" i="1"/>
  <c r="E9" i="11" s="1"/>
  <c r="F25" i="1"/>
  <c r="E8" i="11" s="1"/>
  <c r="I15" i="3"/>
  <c r="F15" i="3"/>
  <c r="P28" i="3"/>
  <c r="Q9" i="11" s="1"/>
  <c r="P25" i="3"/>
  <c r="Q8" i="11" s="1"/>
  <c r="N28" i="5"/>
  <c r="Q9" i="12" s="1"/>
  <c r="G15" i="5"/>
  <c r="F7" i="12" s="1"/>
  <c r="B6" i="11"/>
  <c r="A6" i="11"/>
  <c r="F15" i="5"/>
  <c r="E7" i="12" s="1"/>
  <c r="I15" i="1"/>
  <c r="H7" i="11" s="1"/>
  <c r="F15" i="1"/>
  <c r="E7" i="11" s="1"/>
  <c r="H27" i="5"/>
  <c r="H26" i="5"/>
  <c r="I26" i="5" s="1"/>
  <c r="H24" i="5"/>
  <c r="H23" i="5"/>
  <c r="I23" i="5" s="1"/>
  <c r="H22" i="5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7" i="5"/>
  <c r="I7" i="5" s="1"/>
  <c r="N24" i="3"/>
  <c r="O24" i="3" s="1"/>
  <c r="N23" i="3"/>
  <c r="O23" i="3" s="1"/>
  <c r="N22" i="3"/>
  <c r="O22" i="3" s="1"/>
  <c r="N21" i="3"/>
  <c r="O21" i="3" s="1"/>
  <c r="N20" i="3"/>
  <c r="O20" i="3" s="1"/>
  <c r="N19" i="3"/>
  <c r="O19" i="3" s="1"/>
  <c r="N18" i="3"/>
  <c r="O18" i="3" s="1"/>
  <c r="N17" i="3"/>
  <c r="O17" i="3" s="1"/>
  <c r="N16" i="3"/>
  <c r="O16" i="3" s="1"/>
  <c r="N14" i="3"/>
  <c r="O14" i="3" s="1"/>
  <c r="N13" i="3"/>
  <c r="O13" i="3" s="1"/>
  <c r="N12" i="3"/>
  <c r="O12" i="3" s="1"/>
  <c r="N11" i="3"/>
  <c r="O11" i="3" s="1"/>
  <c r="N10" i="3"/>
  <c r="O10" i="3" s="1"/>
  <c r="N9" i="3"/>
  <c r="O9" i="3" s="1"/>
  <c r="N8" i="3"/>
  <c r="O8" i="3" s="1"/>
  <c r="P15" i="3"/>
  <c r="Q7" i="11" s="1"/>
  <c r="E25" i="1"/>
  <c r="D8" i="12" s="1"/>
  <c r="M28" i="5"/>
  <c r="P9" i="12" s="1"/>
  <c r="L28" i="5"/>
  <c r="O9" i="12" s="1"/>
  <c r="K28" i="5"/>
  <c r="N9" i="12" s="1"/>
  <c r="J28" i="5"/>
  <c r="M9" i="12" s="1"/>
  <c r="G28" i="5"/>
  <c r="F9" i="12" s="1"/>
  <c r="F28" i="5"/>
  <c r="E9" i="12" s="1"/>
  <c r="N25" i="5"/>
  <c r="Q8" i="12" s="1"/>
  <c r="M25" i="5"/>
  <c r="P8" i="12" s="1"/>
  <c r="L25" i="5"/>
  <c r="O8" i="12" s="1"/>
  <c r="K25" i="5"/>
  <c r="N8" i="12" s="1"/>
  <c r="J25" i="5"/>
  <c r="M8" i="12" s="1"/>
  <c r="G25" i="5"/>
  <c r="F8" i="12" s="1"/>
  <c r="F25" i="5"/>
  <c r="E8" i="12" s="1"/>
  <c r="E28" i="1"/>
  <c r="D9" i="12" s="1"/>
  <c r="N27" i="3"/>
  <c r="O27" i="3" s="1"/>
  <c r="N26" i="3"/>
  <c r="O26" i="3" s="1"/>
  <c r="N7" i="3"/>
  <c r="O7" i="3" s="1"/>
  <c r="X25" i="5"/>
  <c r="X28" i="5"/>
  <c r="X15" i="5"/>
  <c r="I7" i="12" s="1"/>
  <c r="E15" i="3"/>
  <c r="E25" i="3"/>
  <c r="E28" i="3"/>
  <c r="E28" i="5"/>
  <c r="Y25" i="5" l="1"/>
  <c r="AC25" i="5"/>
  <c r="AG25" i="5"/>
  <c r="AA8" i="12"/>
  <c r="AE25" i="5"/>
  <c r="H25" i="1"/>
  <c r="K15" i="1"/>
  <c r="K28" i="1"/>
  <c r="N25" i="1"/>
  <c r="AQ25" i="5"/>
  <c r="AS28" i="5"/>
  <c r="AC28" i="5"/>
  <c r="H25" i="3"/>
  <c r="K28" i="3"/>
  <c r="M25" i="3"/>
  <c r="P25" i="1"/>
  <c r="AS25" i="5"/>
  <c r="I9" i="12"/>
  <c r="J9" i="12" s="1"/>
  <c r="Y28" i="5"/>
  <c r="R22" i="5"/>
  <c r="S22" i="5" s="1"/>
  <c r="I22" i="5"/>
  <c r="R27" i="5"/>
  <c r="S27" i="5" s="1"/>
  <c r="I27" i="5"/>
  <c r="R24" i="5"/>
  <c r="S24" i="5" s="1"/>
  <c r="I24" i="5"/>
  <c r="AE28" i="5"/>
  <c r="D7" i="12"/>
  <c r="J7" i="12" s="1"/>
  <c r="H28" i="1"/>
  <c r="K25" i="1"/>
  <c r="N28" i="1"/>
  <c r="M9" i="11"/>
  <c r="P28" i="1"/>
  <c r="AO28" i="5"/>
  <c r="AG28" i="5"/>
  <c r="H28" i="3"/>
  <c r="K25" i="3"/>
  <c r="M28" i="3"/>
  <c r="AO25" i="5"/>
  <c r="AQ28" i="5"/>
  <c r="E10" i="11"/>
  <c r="AO15" i="5"/>
  <c r="Y15" i="5"/>
  <c r="AG15" i="5"/>
  <c r="AQ15" i="5"/>
  <c r="AC15" i="5"/>
  <c r="AS15" i="5"/>
  <c r="AE15" i="5"/>
  <c r="H15" i="1"/>
  <c r="N15" i="1"/>
  <c r="P15" i="1"/>
  <c r="M7" i="11"/>
  <c r="N7" i="11" s="1"/>
  <c r="R7" i="11"/>
  <c r="F7" i="11"/>
  <c r="G7" i="11" s="1"/>
  <c r="H15" i="3"/>
  <c r="K7" i="11"/>
  <c r="L7" i="11" s="1"/>
  <c r="M15" i="3"/>
  <c r="K15" i="3"/>
  <c r="I7" i="11"/>
  <c r="J7" i="11" s="1"/>
  <c r="R19" i="5"/>
  <c r="S19" i="5" s="1"/>
  <c r="AA29" i="5"/>
  <c r="G29" i="1"/>
  <c r="F8" i="11"/>
  <c r="R13" i="5"/>
  <c r="S13" i="5" s="1"/>
  <c r="R26" i="5"/>
  <c r="S26" i="5" s="1"/>
  <c r="Q15" i="1"/>
  <c r="R15" i="1" s="1"/>
  <c r="Q28" i="1"/>
  <c r="R28" i="1" s="1"/>
  <c r="H28" i="5"/>
  <c r="I28" i="5" s="1"/>
  <c r="R7" i="5"/>
  <c r="S7" i="5" s="1"/>
  <c r="R21" i="5"/>
  <c r="S21" i="5" s="1"/>
  <c r="R9" i="5"/>
  <c r="S9" i="5" s="1"/>
  <c r="P15" i="5"/>
  <c r="Q15" i="5" s="1"/>
  <c r="AF29" i="5"/>
  <c r="E29" i="5"/>
  <c r="M8" i="11"/>
  <c r="AK29" i="5"/>
  <c r="AP29" i="5"/>
  <c r="K9" i="12"/>
  <c r="L9" i="12" s="1"/>
  <c r="AN29" i="5"/>
  <c r="R17" i="5"/>
  <c r="S17" i="5" s="1"/>
  <c r="AA9" i="12"/>
  <c r="R12" i="5"/>
  <c r="S12" i="5" s="1"/>
  <c r="H25" i="5"/>
  <c r="I25" i="5" s="1"/>
  <c r="R14" i="5"/>
  <c r="S14" i="5" s="1"/>
  <c r="R16" i="5"/>
  <c r="S16" i="5" s="1"/>
  <c r="P28" i="5"/>
  <c r="Q28" i="5" s="1"/>
  <c r="R11" i="5"/>
  <c r="S11" i="5" s="1"/>
  <c r="W29" i="5"/>
  <c r="AB29" i="5"/>
  <c r="O29" i="5"/>
  <c r="AD29" i="5"/>
  <c r="N25" i="3"/>
  <c r="O25" i="3" s="1"/>
  <c r="K9" i="11"/>
  <c r="G29" i="3"/>
  <c r="Q25" i="1"/>
  <c r="R25" i="1" s="1"/>
  <c r="J29" i="1"/>
  <c r="R23" i="5"/>
  <c r="S23" i="5" s="1"/>
  <c r="K7" i="12"/>
  <c r="Y9" i="12"/>
  <c r="V29" i="5"/>
  <c r="AM29" i="5"/>
  <c r="AR29" i="5"/>
  <c r="P25" i="5"/>
  <c r="Q25" i="5" s="1"/>
  <c r="O29" i="1"/>
  <c r="E29" i="3"/>
  <c r="R8" i="5"/>
  <c r="S8" i="5" s="1"/>
  <c r="P29" i="3"/>
  <c r="N15" i="3"/>
  <c r="O15" i="3" s="1"/>
  <c r="J29" i="3"/>
  <c r="K29" i="3" s="1"/>
  <c r="L29" i="3"/>
  <c r="G29" i="5"/>
  <c r="H15" i="5"/>
  <c r="I15" i="5" s="1"/>
  <c r="M29" i="1"/>
  <c r="N28" i="3"/>
  <c r="O28" i="3" s="1"/>
  <c r="R18" i="5"/>
  <c r="S18" i="5" s="1"/>
  <c r="K8" i="11"/>
  <c r="G9" i="12"/>
  <c r="H9" i="12" s="1"/>
  <c r="K29" i="5"/>
  <c r="Q10" i="11"/>
  <c r="R10" i="5"/>
  <c r="S10" i="5" s="1"/>
  <c r="H8" i="11"/>
  <c r="H10" i="11" s="1"/>
  <c r="J29" i="5"/>
  <c r="E29" i="1"/>
  <c r="U29" i="5"/>
  <c r="F29" i="5"/>
  <c r="L29" i="5"/>
  <c r="R20" i="5"/>
  <c r="S20" i="5" s="1"/>
  <c r="T29" i="5"/>
  <c r="AI29" i="5"/>
  <c r="Y7" i="12"/>
  <c r="N29" i="5"/>
  <c r="D8" i="11"/>
  <c r="R8" i="11" s="1"/>
  <c r="X29" i="5"/>
  <c r="D9" i="11"/>
  <c r="R9" i="11" s="1"/>
  <c r="Z29" i="5"/>
  <c r="S9" i="12"/>
  <c r="F9" i="11"/>
  <c r="I8" i="11"/>
  <c r="Z9" i="12"/>
  <c r="AA7" i="12"/>
  <c r="I9" i="11"/>
  <c r="K8" i="12"/>
  <c r="L8" i="12" s="1"/>
  <c r="Z7" i="12"/>
  <c r="H90" i="13"/>
  <c r="G8" i="14" s="1"/>
  <c r="F91" i="13"/>
  <c r="E9" i="14" s="1"/>
  <c r="H40" i="13"/>
  <c r="E91" i="13"/>
  <c r="D9" i="14" s="1"/>
  <c r="G91" i="13"/>
  <c r="F9" i="14" s="1"/>
  <c r="I56" i="13"/>
  <c r="H81" i="13"/>
  <c r="G7" i="14" s="1"/>
  <c r="Y8" i="12"/>
  <c r="Z8" i="12"/>
  <c r="G7" i="12"/>
  <c r="E10" i="12"/>
  <c r="Q10" i="12"/>
  <c r="O10" i="12"/>
  <c r="W10" i="12"/>
  <c r="M10" i="12"/>
  <c r="S7" i="12"/>
  <c r="G8" i="12"/>
  <c r="H8" i="12" s="1"/>
  <c r="S8" i="12"/>
  <c r="F10" i="12"/>
  <c r="P10" i="12"/>
  <c r="N10" i="12"/>
  <c r="R10" i="12"/>
  <c r="X10" i="12"/>
  <c r="I8" i="12"/>
  <c r="J8" i="12" s="1"/>
  <c r="M29" i="5"/>
  <c r="M10" i="11" l="1"/>
  <c r="M29" i="3"/>
  <c r="G9" i="11"/>
  <c r="J9" i="11"/>
  <c r="J8" i="11"/>
  <c r="L7" i="12"/>
  <c r="D10" i="12"/>
  <c r="P29" i="1"/>
  <c r="K29" i="1"/>
  <c r="N8" i="11"/>
  <c r="G8" i="11"/>
  <c r="N9" i="11"/>
  <c r="L8" i="11"/>
  <c r="L9" i="11"/>
  <c r="H29" i="1"/>
  <c r="AS29" i="5"/>
  <c r="AE29" i="5"/>
  <c r="AC29" i="5"/>
  <c r="AG29" i="5"/>
  <c r="AQ29" i="5"/>
  <c r="AO29" i="5"/>
  <c r="Y29" i="5"/>
  <c r="N29" i="1"/>
  <c r="H29" i="3"/>
  <c r="U9" i="12"/>
  <c r="V9" i="12" s="1"/>
  <c r="R25" i="5"/>
  <c r="S25" i="5" s="1"/>
  <c r="R15" i="5"/>
  <c r="S15" i="5" s="1"/>
  <c r="AA10" i="12"/>
  <c r="Z10" i="12"/>
  <c r="K10" i="12"/>
  <c r="T9" i="12"/>
  <c r="R28" i="5"/>
  <c r="S28" i="5" s="1"/>
  <c r="H29" i="5"/>
  <c r="I29" i="5" s="1"/>
  <c r="K10" i="11"/>
  <c r="O9" i="11"/>
  <c r="D10" i="11"/>
  <c r="Q29" i="1"/>
  <c r="R29" i="1" s="1"/>
  <c r="F10" i="11"/>
  <c r="Y10" i="12"/>
  <c r="I10" i="11"/>
  <c r="P29" i="5"/>
  <c r="Q29" i="5" s="1"/>
  <c r="O7" i="11"/>
  <c r="N29" i="3"/>
  <c r="O29" i="3" s="1"/>
  <c r="O8" i="11"/>
  <c r="P8" i="11" s="1"/>
  <c r="I90" i="13"/>
  <c r="H8" i="14" s="1"/>
  <c r="I40" i="13"/>
  <c r="H6" i="14" s="1"/>
  <c r="G6" i="14"/>
  <c r="H91" i="13"/>
  <c r="G9" i="14" s="1"/>
  <c r="I81" i="13"/>
  <c r="H7" i="14" s="1"/>
  <c r="U7" i="12"/>
  <c r="V7" i="12" s="1"/>
  <c r="T7" i="12"/>
  <c r="H7" i="12"/>
  <c r="G10" i="12"/>
  <c r="U8" i="12"/>
  <c r="V8" i="12" s="1"/>
  <c r="T8" i="12"/>
  <c r="S10" i="12"/>
  <c r="I10" i="12"/>
  <c r="J10" i="12" l="1"/>
  <c r="H10" i="12"/>
  <c r="L10" i="12"/>
  <c r="S9" i="11"/>
  <c r="T9" i="11" s="1"/>
  <c r="P9" i="11"/>
  <c r="S7" i="11"/>
  <c r="T7" i="11" s="1"/>
  <c r="P7" i="11"/>
  <c r="G10" i="11"/>
  <c r="R10" i="11"/>
  <c r="N10" i="11"/>
  <c r="L10" i="11"/>
  <c r="J10" i="11"/>
  <c r="R29" i="5"/>
  <c r="S29" i="5" s="1"/>
  <c r="O10" i="11"/>
  <c r="S10" i="11" s="1"/>
  <c r="T10" i="11" s="1"/>
  <c r="S8" i="11"/>
  <c r="T8" i="11" s="1"/>
  <c r="I91" i="13"/>
  <c r="H9" i="14" s="1"/>
  <c r="T10" i="12"/>
  <c r="U10" i="12"/>
  <c r="V10" i="12" s="1"/>
  <c r="P10" i="11" l="1"/>
</calcChain>
</file>

<file path=xl/sharedStrings.xml><?xml version="1.0" encoding="utf-8"?>
<sst xmlns="http://schemas.openxmlformats.org/spreadsheetml/2006/main" count="415" uniqueCount="175">
  <si>
    <t>Цена обеда (руб)</t>
  </si>
  <si>
    <t>Цена завтрака (руб)</t>
  </si>
  <si>
    <t>итого</t>
  </si>
  <si>
    <t>1 кл.</t>
  </si>
  <si>
    <t>2 кл.</t>
  </si>
  <si>
    <t>3 кл.</t>
  </si>
  <si>
    <t>4 кл.</t>
  </si>
  <si>
    <t>5 кл</t>
  </si>
  <si>
    <t>6 кл.</t>
  </si>
  <si>
    <t>7 кл.</t>
  </si>
  <si>
    <t>8 кл.</t>
  </si>
  <si>
    <t>9 кл.</t>
  </si>
  <si>
    <t>10 кл.</t>
  </si>
  <si>
    <t>11 кл.</t>
  </si>
  <si>
    <t>Параллели</t>
  </si>
  <si>
    <t>%</t>
  </si>
  <si>
    <t>Р-н</t>
  </si>
  <si>
    <t>МОУ</t>
  </si>
  <si>
    <t>только  завтрак</t>
  </si>
  <si>
    <t xml:space="preserve"> только обед</t>
  </si>
  <si>
    <t>завтрак и обед</t>
  </si>
  <si>
    <t>всего</t>
  </si>
  <si>
    <t>цена</t>
  </si>
  <si>
    <t>Средняя цена завтрака (руб)</t>
  </si>
  <si>
    <t>Средняя цена обеда (руб)</t>
  </si>
  <si>
    <t>I ст</t>
  </si>
  <si>
    <t>II ст</t>
  </si>
  <si>
    <t>III ст</t>
  </si>
  <si>
    <t>МОУ №</t>
  </si>
  <si>
    <t>количество учащихся, получающих горячее питание за родительскую плату без предварительных заявок (в свободной продаже)</t>
  </si>
  <si>
    <t>Количество учащихся, питающихся только буфетной продукцией</t>
  </si>
  <si>
    <t>Форма 1</t>
  </si>
  <si>
    <t>Форма 2</t>
  </si>
  <si>
    <t>Форма 3</t>
  </si>
  <si>
    <t>Учащиеся из малоимущих семей</t>
  </si>
  <si>
    <t>Отдельные категории учащихся</t>
  </si>
  <si>
    <t xml:space="preserve">Итого учащихся, получающих бесплатное питание </t>
  </si>
  <si>
    <t>Кол-во учащихся из семей, где один или оба родителя являются пенсионерами по старости</t>
  </si>
  <si>
    <t>Кол-во учащихся из семей, где один или оба родителя являются инвалидами 1, 2 группы</t>
  </si>
  <si>
    <t>Кол-во учащихся из семей, находящихся в социально опасном положении</t>
  </si>
  <si>
    <t>Кол-во детей-инвалидов</t>
  </si>
  <si>
    <t>Кол-во учащихся из многодетных семей</t>
  </si>
  <si>
    <t>Всего учащихся отдельных категорий</t>
  </si>
  <si>
    <t>Итого по ОУ</t>
  </si>
  <si>
    <t>Кол-во учащихся  из многодетных малоимущих семей</t>
  </si>
  <si>
    <t>Кол-во учащихся  из малоимущих семей</t>
  </si>
  <si>
    <t xml:space="preserve">Всего учащихся из малоимущих семей </t>
  </si>
  <si>
    <t>1 смена</t>
  </si>
  <si>
    <t>2 смена</t>
  </si>
  <si>
    <t xml:space="preserve">Количество учащихся, получающих  организованно горячее питание по предварительным заявкам за родительскую плату </t>
  </si>
  <si>
    <t>II ст.</t>
  </si>
  <si>
    <t>ступени</t>
  </si>
  <si>
    <t>Количество учащихся</t>
  </si>
  <si>
    <t>I</t>
  </si>
  <si>
    <t>II</t>
  </si>
  <si>
    <t>III</t>
  </si>
  <si>
    <t xml:space="preserve">Форма заполняется автоматически. </t>
  </si>
  <si>
    <t xml:space="preserve">из них </t>
  </si>
  <si>
    <t>завтрак</t>
  </si>
  <si>
    <t>обед</t>
  </si>
  <si>
    <t>завтраки</t>
  </si>
  <si>
    <t>обеды</t>
  </si>
  <si>
    <t>завтраки и обеды</t>
  </si>
  <si>
    <t>буфет</t>
  </si>
  <si>
    <t>кол-во</t>
  </si>
  <si>
    <t>всего питаются в школе</t>
  </si>
  <si>
    <t>охват основным (горячим)  питанием</t>
  </si>
  <si>
    <t xml:space="preserve">Кол-во учащихся </t>
  </si>
  <si>
    <t>Форма 5</t>
  </si>
  <si>
    <t>Форма 4</t>
  </si>
  <si>
    <t>Директор МОУ  ______________________________________ /_____________________________________________________</t>
  </si>
  <si>
    <t>МП</t>
  </si>
  <si>
    <t>ФИО</t>
  </si>
  <si>
    <t>III ст.</t>
  </si>
  <si>
    <t>учащиеся с ОВЗ</t>
  </si>
  <si>
    <t>количество учащихся</t>
  </si>
  <si>
    <t>Внимание! Выделенные  желтым цветом поля не заполнять!</t>
  </si>
  <si>
    <t>Внимание! Выделенные желтым цветом цветом поля не заполнять! Заполняется автоматически!</t>
  </si>
  <si>
    <t>Кол-во ВИЧ-инфицированных</t>
  </si>
  <si>
    <t>3-х и более разовое питание</t>
  </si>
  <si>
    <t>Всего учащихся с ОВЗ</t>
  </si>
  <si>
    <t xml:space="preserve">питаются в школе </t>
  </si>
  <si>
    <t>получают сухпаек</t>
  </si>
  <si>
    <t>Кол-во детей-инвалидов с ОВЗ</t>
  </si>
  <si>
    <t>прочие катеории учащихся</t>
  </si>
  <si>
    <t>цена завтрака и обеда (руб)</t>
  </si>
  <si>
    <t>Информация об организованном  горячем питании учащихся в 3 четверти 2019-2020 учебного года</t>
  </si>
  <si>
    <t>Показатели эффективности организации питания учащихся в 3 четверти 2019-2020 учебного года</t>
  </si>
  <si>
    <t>Инструкция по заполнению формы 1. Район и номер учреждения поставьте в первой строке таблицы. В 6, 9, 11, столбцах указать среднее ежедневное количество учащихся,  получающих горячее питание (за период с 12.03.2020 по 18.03.2020). Цены комплексных завтраков и обедов проставьте вне зависимости от наличия в параллели учащихся, получающих питание.</t>
  </si>
  <si>
    <r>
      <t>Инструкция по заполнению формы 1.</t>
    </r>
    <r>
      <rPr>
        <sz val="11"/>
        <rFont val="Times New Roman"/>
        <family val="1"/>
        <charset val="204"/>
      </rPr>
      <t xml:space="preserve"> Район и номер учреждения поставьте в первой строке таблицы. В 6, 9, 12, 14 столбцах указать среднее ежедневное количество учащихся,  получающих горячее питание (за период с 12.11.2019 по 18.11.2019). Цены комплексных завтраков и обедов проставьте вне зависимости от наличия в параллели учащихся, получающих питание.</t>
    </r>
  </si>
  <si>
    <t>Смены</t>
  </si>
  <si>
    <t>только обед</t>
  </si>
  <si>
    <t>Информация о питании учащихся без предварительных заявок (в свободной продаже) в 3 четверти 2019-2020 уч. года</t>
  </si>
  <si>
    <t>Смена</t>
  </si>
  <si>
    <t xml:space="preserve">Учащиеся, получающие одноразовое бесплатное питание </t>
  </si>
  <si>
    <t xml:space="preserve">Итого </t>
  </si>
  <si>
    <t>Кол-во учащихся из многодетных малоимущих семей</t>
  </si>
  <si>
    <t>Кол-во учащихся из малоимущих семей</t>
  </si>
  <si>
    <t>из них получают</t>
  </si>
  <si>
    <t xml:space="preserve">Кол-во детей с ОВЗ без инвалидности </t>
  </si>
  <si>
    <t xml:space="preserve">Кол-во учащихся, получающих двухразовое бесплатное питание </t>
  </si>
  <si>
    <t xml:space="preserve">Кол-во учащихся, получающих трехразовое и более бесплатное питание </t>
  </si>
  <si>
    <t>Учащиеся с ОВЗ (кроме школ с ОВЗ, школ-интернатов с ОВЗ)</t>
  </si>
  <si>
    <t>цена трехразового питания(руб)</t>
  </si>
  <si>
    <t>Прочие категории учащихся (школы с ОВЗ, школы-интернаты с ОВЗ, ПКШ, школа-интернат 85)</t>
  </si>
  <si>
    <t>Двухразовое питание</t>
  </si>
  <si>
    <t>Трехразовое питание</t>
  </si>
  <si>
    <t>5-6 разовое питание</t>
  </si>
  <si>
    <t xml:space="preserve">обучаются на дому, питание (сухой паек) не предоставляется  </t>
  </si>
  <si>
    <t>цена 5-6 разового питания (руб)</t>
  </si>
  <si>
    <t>Количество учащихся с ОВЗ, которые</t>
  </si>
  <si>
    <t xml:space="preserve">Информация о количественном составе различных категорий учащихся на 15.03.2020, получающих бесплатное питание </t>
  </si>
  <si>
    <t>цена питания (руб)</t>
  </si>
  <si>
    <t>кол-во учащихся</t>
  </si>
  <si>
    <t>Получают сухпаек</t>
  </si>
  <si>
    <t>класс</t>
  </si>
  <si>
    <t>платно</t>
  </si>
  <si>
    <t>бесплатно</t>
  </si>
  <si>
    <t>1 ст.</t>
  </si>
  <si>
    <t>2 ст.</t>
  </si>
  <si>
    <t>3 ст.</t>
  </si>
  <si>
    <t>ступень</t>
  </si>
  <si>
    <t>Информация о количественном составе различных категорий учащихся на 18.03.2020, получающих бесплатное питание</t>
  </si>
  <si>
    <t>форма 6</t>
  </si>
  <si>
    <t>форма 7</t>
  </si>
  <si>
    <t>Директор МОУ  ____________________/___________________________</t>
  </si>
  <si>
    <t>литер</t>
  </si>
  <si>
    <t>а</t>
  </si>
  <si>
    <t>б</t>
  </si>
  <si>
    <t>в</t>
  </si>
  <si>
    <t>г</t>
  </si>
  <si>
    <t>д</t>
  </si>
  <si>
    <t>Всего по параллели 1 классов</t>
  </si>
  <si>
    <t>Всего по 2 ступени</t>
  </si>
  <si>
    <t>Всего по параллели 10 классов</t>
  </si>
  <si>
    <t>Всего по параллели 11 классов</t>
  </si>
  <si>
    <t>Итого по школе</t>
  </si>
  <si>
    <t>Всего по параллели 2 классов</t>
  </si>
  <si>
    <t>Всего по параллели 3 классов</t>
  </si>
  <si>
    <t>е</t>
  </si>
  <si>
    <t>Всего по параллели 9 классов</t>
  </si>
  <si>
    <t>Всего по параллели 8 классов</t>
  </si>
  <si>
    <t>Всего по параллели 7 классов</t>
  </si>
  <si>
    <t>Всего по параллели 6 классов</t>
  </si>
  <si>
    <t>Всего по параллели 5 классов</t>
  </si>
  <si>
    <t>Всего по параллели 4 классов</t>
  </si>
  <si>
    <t>Всего по 3 ступени</t>
  </si>
  <si>
    <t>кол-во учащихся в классе</t>
  </si>
  <si>
    <t>из них питаются</t>
  </si>
  <si>
    <t>Всего по 1 ступени</t>
  </si>
  <si>
    <t>Директор МОУ  ____________________/_______________________</t>
  </si>
  <si>
    <t>по отдельному утвержденному специализированному меню</t>
  </si>
  <si>
    <t xml:space="preserve">количество детей с пищевыми особенностями </t>
  </si>
  <si>
    <t>Всего</t>
  </si>
  <si>
    <t>не заявились</t>
  </si>
  <si>
    <t>у которых родители на предоставление питания</t>
  </si>
  <si>
    <t>заявились, предоставили справку от врача</t>
  </si>
  <si>
    <t>форма 8</t>
  </si>
  <si>
    <t>Информация о количественном составе питающихся организованно (по ступеням) 18.03.2020</t>
  </si>
  <si>
    <t>Информация о количественном составе питающихся организованно (по параллелям) 18.03.2020</t>
  </si>
  <si>
    <t>заболевания, обуславливающие пищевые особенности у детей</t>
  </si>
  <si>
    <t>Информация об организации предоставления специализированного питания в МОУ детям, имеющим пищевые особенности</t>
  </si>
  <si>
    <t>причины непредоставления питания (перечислить)</t>
  </si>
  <si>
    <t>по адаптированному примерному 10 (12) - дневному меню</t>
  </si>
  <si>
    <t>4 (5+6)</t>
  </si>
  <si>
    <t>предоставление питания МОУ</t>
  </si>
  <si>
    <t>не предоставляется</t>
  </si>
  <si>
    <t xml:space="preserve"> предоставляется</t>
  </si>
  <si>
    <t>Внимание! Сумма столбцов 7, 8 и 9 должна быть равна столбцу 4.</t>
  </si>
  <si>
    <t>Внимание! Необходимо обязательно  заполнить столбецы  20, 21 , 26, 27,  30, 35, 37, 39, 42 иначе охват горячим питание будет рассчитан без учета учащихся, получающих бесплатное питание. Указать в какую смену обучаются 10 и 11 классы</t>
  </si>
  <si>
    <t>э</t>
  </si>
  <si>
    <t>диабет</t>
  </si>
  <si>
    <t>пищевая аллергия</t>
  </si>
  <si>
    <t>Св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</si>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</sst>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u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>
      <alignment vertical="center" wrapText="1"/>
    </xf>
    <xf numFmtId="9" fontId="4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1" fontId="2" fillId="3" borderId="2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" xfId="0" applyFont="1" applyFill="1" applyBorder="1" applyAlignment="1">
      <alignment horizontal="right" vertical="top" wrapText="1"/>
    </xf>
    <xf numFmtId="1" fontId="7" fillId="0" borderId="2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2" fontId="6" fillId="0" borderId="2" xfId="0" applyNumberFormat="1" applyFont="1" applyFill="1" applyBorder="1" applyAlignment="1" applyProtection="1">
      <alignment vertical="top" wrapText="1"/>
      <protection locked="0"/>
    </xf>
    <xf numFmtId="1" fontId="7" fillId="3" borderId="2" xfId="0" applyNumberFormat="1" applyFont="1" applyFill="1" applyBorder="1" applyAlignment="1" applyProtection="1">
      <alignment vertical="top" wrapText="1"/>
      <protection locked="0"/>
    </xf>
    <xf numFmtId="0" fontId="7" fillId="3" borderId="2" xfId="0" applyFont="1" applyFill="1" applyBorder="1" applyAlignment="1" applyProtection="1">
      <alignment vertical="top" wrapText="1"/>
      <protection locked="0"/>
    </xf>
    <xf numFmtId="2" fontId="7" fillId="3" borderId="2" xfId="0" applyNumberFormat="1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6" fillId="0" borderId="2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vertical="top" wrapText="1"/>
    </xf>
    <xf numFmtId="0" fontId="6" fillId="0" borderId="2" xfId="0" applyFont="1" applyFill="1" applyBorder="1" applyAlignment="1" applyProtection="1">
      <alignment vertical="top" wrapText="1"/>
    </xf>
    <xf numFmtId="0" fontId="7" fillId="3" borderId="2" xfId="0" applyFont="1" applyFill="1" applyBorder="1" applyAlignment="1" applyProtection="1">
      <alignment vertical="top" wrapText="1"/>
    </xf>
    <xf numFmtId="0" fontId="7" fillId="0" borderId="8" xfId="0" applyFont="1" applyBorder="1" applyAlignment="1" applyProtection="1">
      <alignment vertical="top" wrapText="1"/>
      <protection locked="0"/>
    </xf>
    <xf numFmtId="2" fontId="7" fillId="0" borderId="8" xfId="0" applyNumberFormat="1" applyFont="1" applyBorder="1" applyAlignment="1" applyProtection="1">
      <alignment vertical="top" wrapText="1"/>
      <protection locked="0"/>
    </xf>
    <xf numFmtId="1" fontId="7" fillId="0" borderId="8" xfId="0" applyNumberFormat="1" applyFont="1" applyBorder="1" applyAlignment="1" applyProtection="1">
      <alignment vertical="top" wrapText="1"/>
      <protection locked="0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2" xfId="0" applyFont="1" applyFill="1" applyBorder="1" applyAlignment="1">
      <alignment horizontal="right" vertical="top" wrapText="1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0" xfId="0" applyFont="1" applyProtection="1">
      <protection locked="0"/>
    </xf>
    <xf numFmtId="0" fontId="6" fillId="0" borderId="0" xfId="0" applyFont="1"/>
    <xf numFmtId="0" fontId="10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1" fontId="7" fillId="0" borderId="2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4" xfId="0" applyFont="1" applyBorder="1" applyProtection="1">
      <protection locked="0"/>
    </xf>
    <xf numFmtId="0" fontId="7" fillId="0" borderId="4" xfId="0" applyFont="1" applyBorder="1" applyAlignment="1">
      <alignment horizontal="left" vertical="top" wrapText="1"/>
    </xf>
    <xf numFmtId="0" fontId="6" fillId="7" borderId="10" xfId="0" applyFont="1" applyFill="1" applyBorder="1" applyAlignment="1">
      <alignment horizontal="left" vertical="top" wrapText="1"/>
    </xf>
    <xf numFmtId="0" fontId="6" fillId="7" borderId="12" xfId="0" applyFont="1" applyFill="1" applyBorder="1" applyAlignment="1">
      <alignment horizontal="left" vertical="top" wrapText="1"/>
    </xf>
    <xf numFmtId="0" fontId="6" fillId="7" borderId="11" xfId="0" applyFont="1" applyFill="1" applyBorder="1" applyAlignment="1">
      <alignment horizontal="left" vertical="top" wrapText="1"/>
    </xf>
    <xf numFmtId="0" fontId="6" fillId="7" borderId="13" xfId="0" applyFont="1" applyFill="1" applyBorder="1" applyAlignment="1">
      <alignment horizontal="left" vertical="top" wrapText="1"/>
    </xf>
    <xf numFmtId="0" fontId="6" fillId="7" borderId="14" xfId="0" applyFont="1" applyFill="1" applyBorder="1" applyAlignment="1">
      <alignment horizontal="left" vertical="top" wrapText="1"/>
    </xf>
    <xf numFmtId="0" fontId="6" fillId="7" borderId="1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0" fontId="6" fillId="7" borderId="7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3" fillId="7" borderId="7" xfId="0" applyFont="1" applyFill="1" applyBorder="1" applyAlignment="1" applyProtection="1">
      <alignment horizontal="center" vertical="top" wrapText="1"/>
      <protection locked="0"/>
    </xf>
    <xf numFmtId="0" fontId="3" fillId="7" borderId="6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 applyProtection="1">
      <alignment horizontal="center" vertical="top" wrapText="1"/>
      <protection locked="0"/>
    </xf>
    <xf numFmtId="0" fontId="7" fillId="7" borderId="1" xfId="0" applyFont="1" applyFill="1" applyBorder="1" applyAlignment="1" applyProtection="1">
      <alignment horizontal="center" vertical="top" wrapText="1"/>
      <protection locked="0"/>
    </xf>
    <xf numFmtId="0" fontId="6" fillId="7" borderId="7" xfId="0" applyFont="1" applyFill="1" applyBorder="1" applyAlignment="1" applyProtection="1">
      <alignment horizontal="center" vertical="top" wrapText="1"/>
      <protection locked="0"/>
    </xf>
    <xf numFmtId="0" fontId="6" fillId="7" borderId="6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2" xfId="0" applyFont="1" applyFill="1" applyBorder="1" applyAlignment="1" applyProtection="1">
      <alignment horizontal="right" vertical="top" wrapText="1"/>
      <protection locked="0"/>
    </xf>
    <xf numFmtId="2" fontId="6" fillId="0" borderId="2" xfId="0" applyNumberFormat="1" applyFont="1" applyFill="1" applyBorder="1" applyAlignment="1" applyProtection="1">
      <alignment horizontal="right" vertical="top" wrapText="1"/>
      <protection locked="0"/>
    </xf>
    <xf numFmtId="1" fontId="6" fillId="0" borderId="2" xfId="0" applyNumberFormat="1" applyFont="1" applyFill="1" applyBorder="1" applyAlignment="1" applyProtection="1">
      <alignment horizontal="right" vertical="top" wrapText="1"/>
      <protection locked="0"/>
    </xf>
    <xf numFmtId="1" fontId="6" fillId="8" borderId="2" xfId="0" applyNumberFormat="1" applyFont="1" applyFill="1" applyBorder="1" applyAlignment="1">
      <alignment horizontal="center" vertical="top" wrapText="1"/>
    </xf>
    <xf numFmtId="1" fontId="7" fillId="8" borderId="2" xfId="0" applyNumberFormat="1" applyFont="1" applyFill="1" applyBorder="1" applyAlignment="1">
      <alignment horizontal="center" vertical="top" wrapText="1"/>
    </xf>
    <xf numFmtId="0" fontId="7" fillId="8" borderId="2" xfId="0" applyFont="1" applyFill="1" applyBorder="1" applyAlignment="1">
      <alignment horizontal="center" vertical="top" wrapText="1"/>
    </xf>
    <xf numFmtId="0" fontId="11" fillId="8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6" fillId="8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9" fontId="6" fillId="0" borderId="2" xfId="3" applyFont="1" applyFill="1" applyBorder="1" applyAlignment="1" applyProtection="1">
      <alignment horizontal="right" vertical="top" wrapText="1"/>
      <protection locked="0"/>
    </xf>
    <xf numFmtId="9" fontId="7" fillId="3" borderId="2" xfId="3" applyFont="1" applyFill="1" applyBorder="1" applyAlignment="1" applyProtection="1">
      <alignment horizontal="center" vertical="top" wrapText="1"/>
      <protection locked="0"/>
    </xf>
    <xf numFmtId="9" fontId="2" fillId="3" borderId="2" xfId="3" applyFont="1" applyFill="1" applyBorder="1" applyAlignment="1">
      <alignment horizontal="center" vertical="top" wrapText="1"/>
    </xf>
    <xf numFmtId="1" fontId="6" fillId="0" borderId="2" xfId="0" applyNumberFormat="1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5" borderId="3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7" fillId="7" borderId="7" xfId="0" applyFont="1" applyFill="1" applyBorder="1" applyAlignment="1" applyProtection="1">
      <alignment vertical="top" wrapText="1"/>
      <protection locked="0"/>
    </xf>
    <xf numFmtId="0" fontId="7" fillId="7" borderId="6" xfId="0" applyFont="1" applyFill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7" fillId="0" borderId="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 vertical="center" textRotation="90"/>
      <protection locked="0"/>
    </xf>
    <xf numFmtId="0" fontId="7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11" fillId="0" borderId="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/>
    </xf>
    <xf numFmtId="0" fontId="7" fillId="8" borderId="4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7" xfId="2"/>
    <cellStyle name="Процентный" xfId="3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yachkova-ne\&#1056;&#1072;&#1073;&#1086;&#1095;&#1080;&#1081;%20&#1089;&#1090;&#1086;&#1083;\&#1055;&#1080;&#1089;&#1100;&#1084;&#1072;\&#1055;&#1080;&#1089;&#1100;&#1084;&#1072;%202014.04\Documents%20and%20Settings\selivanova-ta\Documentum\Viewed\&#1092;&#1086;&#1088;&#1084;&#1103;%20&#1076;&#1083;&#1103;%20&#1084;&#1086;&#1085;&#1080;&#1090;&#1086;&#1088;&#1080;&#1085;&#1075;&#1072;%20&#1079;&#1072;%201%20&#1095;&#1077;&#1090;&#1074;&#1077;&#1088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охват организованым питанием"/>
      <sheetName val="2. охват без предв. заяв."/>
      <sheetName val="3. Бесплатное питание"/>
      <sheetName val="4 Показатели эффективности"/>
      <sheetName val="нат.нормы 1 ст. з."/>
      <sheetName val="нат. нормы 1 ст. о."/>
      <sheetName val="нат. нормы 2 ст з"/>
      <sheetName val="нат. нормы 2, 3 ст. о."/>
      <sheetName val="Лист1"/>
    </sheetNames>
    <sheetDataSet>
      <sheetData sheetId="0">
        <row r="6">
          <cell r="A6" t="str">
            <v/>
          </cell>
          <cell r="B6" t="str">
            <v/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pane ySplit="6" topLeftCell="A7" activePane="bottomLeft" state="frozen"/>
      <selection pane="bottomLeft" activeCell="V16" sqref="V16"/>
    </sheetView>
  </sheetViews>
  <sheetFormatPr defaultRowHeight="15" x14ac:dyDescent="0.2"/>
  <cols>
    <col min="1" max="1" width="4.5703125" style="90" customWidth="1"/>
    <col min="2" max="2" width="7" style="90" customWidth="1"/>
    <col min="3" max="3" width="6.85546875" style="19" bestFit="1" customWidth="1"/>
    <col min="4" max="4" width="9.28515625" style="19" customWidth="1"/>
    <col min="5" max="5" width="8.42578125" style="19" customWidth="1"/>
    <col min="6" max="6" width="9" style="19" bestFit="1" customWidth="1"/>
    <col min="7" max="7" width="6.28515625" style="19" customWidth="1"/>
    <col min="8" max="8" width="9" style="19" bestFit="1" customWidth="1"/>
    <col min="9" max="9" width="7.85546875" style="19" bestFit="1" customWidth="1"/>
    <col min="10" max="10" width="5.5703125" style="19" bestFit="1" customWidth="1"/>
    <col min="11" max="11" width="9" style="19" bestFit="1" customWidth="1"/>
    <col min="12" max="12" width="9.5703125" style="19" bestFit="1" customWidth="1"/>
    <col min="13" max="13" width="6.7109375" style="19" customWidth="1"/>
    <col min="14" max="14" width="9" style="19" bestFit="1" customWidth="1"/>
    <col min="15" max="15" width="9.42578125" style="19" bestFit="1" customWidth="1"/>
    <col min="16" max="16" width="9" style="19" bestFit="1" customWidth="1"/>
    <col min="17" max="17" width="7.140625" style="19" customWidth="1"/>
    <col min="18" max="18" width="9" style="19" bestFit="1" customWidth="1"/>
    <col min="19" max="19" width="9.85546875" style="19" customWidth="1"/>
    <col min="20" max="20" width="9.5703125" style="19" customWidth="1"/>
    <col min="21" max="21" width="13.140625" style="19" customWidth="1"/>
    <col min="22" max="27" width="9.140625" style="19"/>
    <col min="28" max="16384" width="9.140625" style="20"/>
  </cols>
  <sheetData>
    <row r="1" spans="1:21" ht="20.25" customHeight="1" x14ac:dyDescent="0.2">
      <c r="A1" s="121" t="s">
        <v>31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21" x14ac:dyDescent="0.2">
      <c r="A2" s="124" t="s">
        <v>86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21"/>
      <c r="T2" s="21"/>
      <c r="U2" s="21"/>
    </row>
    <row r="3" spans="1:21" x14ac:dyDescent="0.2">
      <c r="A3" s="58"/>
      <c r="B3" s="58"/>
      <c r="C3" s="54"/>
      <c r="D3" s="54"/>
      <c r="E3" s="5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21"/>
      <c r="T3" s="21"/>
      <c r="U3" s="21"/>
    </row>
    <row r="4" spans="1:21" ht="35.25" customHeight="1" x14ac:dyDescent="0.2">
      <c r="A4" s="126" t="s">
        <v>16</v>
      </c>
      <c r="B4" s="126" t="s">
        <v>28</v>
      </c>
      <c r="C4" s="126" t="s">
        <v>14</v>
      </c>
      <c r="D4" s="126" t="s">
        <v>90</v>
      </c>
      <c r="E4" s="126" t="s">
        <v>67</v>
      </c>
      <c r="F4" s="125" t="s">
        <v>49</v>
      </c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21" ht="62.25" customHeight="1" x14ac:dyDescent="0.2">
      <c r="A5" s="127"/>
      <c r="B5" s="127"/>
      <c r="C5" s="127"/>
      <c r="D5" s="127"/>
      <c r="E5" s="127"/>
      <c r="F5" s="22" t="s">
        <v>1</v>
      </c>
      <c r="G5" s="22" t="s">
        <v>18</v>
      </c>
      <c r="H5" s="24" t="s">
        <v>15</v>
      </c>
      <c r="I5" s="22" t="s">
        <v>0</v>
      </c>
      <c r="J5" s="22" t="s">
        <v>91</v>
      </c>
      <c r="K5" s="24" t="s">
        <v>15</v>
      </c>
      <c r="L5" s="24" t="s">
        <v>85</v>
      </c>
      <c r="M5" s="22" t="s">
        <v>20</v>
      </c>
      <c r="N5" s="24" t="s">
        <v>15</v>
      </c>
      <c r="O5" s="24" t="s">
        <v>79</v>
      </c>
      <c r="P5" s="24" t="s">
        <v>15</v>
      </c>
      <c r="Q5" s="22" t="s">
        <v>21</v>
      </c>
      <c r="R5" s="24" t="s">
        <v>15</v>
      </c>
    </row>
    <row r="6" spans="1:21" ht="13.5" customHeight="1" x14ac:dyDescent="0.2">
      <c r="A6" s="59">
        <v>1</v>
      </c>
      <c r="B6" s="59">
        <v>2</v>
      </c>
      <c r="C6" s="22">
        <v>3</v>
      </c>
      <c r="D6" s="22"/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22">
        <v>9</v>
      </c>
      <c r="K6" s="22">
        <v>10</v>
      </c>
      <c r="L6" s="22">
        <v>11</v>
      </c>
      <c r="M6" s="22">
        <v>12</v>
      </c>
      <c r="N6" s="22">
        <v>13</v>
      </c>
      <c r="O6" s="22">
        <v>14</v>
      </c>
      <c r="P6" s="22">
        <v>15</v>
      </c>
      <c r="Q6" s="22">
        <v>16</v>
      </c>
      <c r="R6" s="22">
        <v>17</v>
      </c>
    </row>
    <row r="7" spans="1:21" x14ac:dyDescent="0.2">
      <c r="A7" s="86" t="s">
        <v>173</v>
      </c>
      <c r="B7" s="86">
        <v>81</v>
      </c>
      <c r="C7" s="26" t="s">
        <v>3</v>
      </c>
      <c r="D7" s="26" t="s">
        <v>47</v>
      </c>
      <c r="E7" s="25">
        <v>125</v>
      </c>
      <c r="F7" s="27">
        <v>73</v>
      </c>
      <c r="G7" s="25">
        <v>81</v>
      </c>
      <c r="H7" s="118">
        <f>G7/$E7</f>
        <v>0.64800000000000002</v>
      </c>
      <c r="I7" s="27">
        <v>100</v>
      </c>
      <c r="J7" s="25">
        <v>1</v>
      </c>
      <c r="K7" s="118">
        <f>J7/$E7</f>
        <v>8.0000000000000002E-3</v>
      </c>
      <c r="L7" s="27">
        <v>0</v>
      </c>
      <c r="M7" s="25">
        <v>0</v>
      </c>
      <c r="N7" s="118">
        <f>M7/$E7</f>
        <v>0</v>
      </c>
      <c r="O7" s="25">
        <v>0</v>
      </c>
      <c r="P7" s="118">
        <f>O7/$E7</f>
        <v>0</v>
      </c>
      <c r="Q7" s="28">
        <f>G7+J7+M7+O7</f>
        <v>82</v>
      </c>
      <c r="R7" s="118">
        <f>Q7/$E7</f>
        <v>0.65600000000000003</v>
      </c>
    </row>
    <row r="8" spans="1:21" x14ac:dyDescent="0.2">
      <c r="A8" s="87"/>
      <c r="B8" s="87"/>
      <c r="C8" s="26"/>
      <c r="D8" s="26" t="s">
        <v>48</v>
      </c>
      <c r="E8" s="25">
        <v>0</v>
      </c>
      <c r="F8" s="27">
        <v>0</v>
      </c>
      <c r="G8" s="25">
        <v>0</v>
      </c>
      <c r="H8" s="118" t="e">
        <f t="shared" ref="H8:H29" si="0">G8/$E8</f>
        <v>#DIV/0!</v>
      </c>
      <c r="I8" s="27">
        <v>0</v>
      </c>
      <c r="J8" s="25">
        <v>0</v>
      </c>
      <c r="K8" s="118" t="e">
        <f t="shared" ref="K8:K29" si="1">J8/$E8</f>
        <v>#DIV/0!</v>
      </c>
      <c r="L8" s="27">
        <v>0</v>
      </c>
      <c r="M8" s="25">
        <v>0</v>
      </c>
      <c r="N8" s="118" t="e">
        <f t="shared" ref="N8:N29" si="2">M8/$E8</f>
        <v>#DIV/0!</v>
      </c>
      <c r="O8" s="25">
        <v>0</v>
      </c>
      <c r="P8" s="118" t="e">
        <f t="shared" ref="P8:P29" si="3">O8/$E8</f>
        <v>#DIV/0!</v>
      </c>
      <c r="Q8" s="28">
        <f t="shared" ref="Q8:Q29" si="4">G8+J8+M8+O8</f>
        <v>0</v>
      </c>
      <c r="R8" s="118" t="e">
        <f t="shared" ref="R8:R29" si="5">Q8/$E8</f>
        <v>#DIV/0!</v>
      </c>
    </row>
    <row r="9" spans="1:21" x14ac:dyDescent="0.2">
      <c r="A9" s="88"/>
      <c r="B9" s="88"/>
      <c r="C9" s="26" t="s">
        <v>4</v>
      </c>
      <c r="D9" s="26" t="s">
        <v>47</v>
      </c>
      <c r="E9" s="25">
        <v>0</v>
      </c>
      <c r="F9" s="27">
        <v>0</v>
      </c>
      <c r="G9" s="25">
        <v>0</v>
      </c>
      <c r="H9" s="118" t="e">
        <f t="shared" si="0"/>
        <v>#DIV/0!</v>
      </c>
      <c r="I9" s="27">
        <v>0</v>
      </c>
      <c r="J9" s="25">
        <v>0</v>
      </c>
      <c r="K9" s="118" t="e">
        <f t="shared" si="1"/>
        <v>#DIV/0!</v>
      </c>
      <c r="L9" s="27">
        <v>0</v>
      </c>
      <c r="M9" s="25">
        <v>0</v>
      </c>
      <c r="N9" s="118" t="e">
        <f t="shared" si="2"/>
        <v>#DIV/0!</v>
      </c>
      <c r="O9" s="25">
        <v>0</v>
      </c>
      <c r="P9" s="118" t="e">
        <f t="shared" si="3"/>
        <v>#DIV/0!</v>
      </c>
      <c r="Q9" s="28">
        <f t="shared" si="4"/>
        <v>0</v>
      </c>
      <c r="R9" s="118" t="e">
        <f t="shared" si="5"/>
        <v>#DIV/0!</v>
      </c>
    </row>
    <row r="10" spans="1:21" x14ac:dyDescent="0.2">
      <c r="A10" s="88"/>
      <c r="B10" s="88"/>
      <c r="C10" s="26"/>
      <c r="D10" s="26" t="s">
        <v>48</v>
      </c>
      <c r="E10" s="25">
        <v>114</v>
      </c>
      <c r="F10" s="27">
        <v>89</v>
      </c>
      <c r="G10" s="25">
        <v>74</v>
      </c>
      <c r="H10" s="118">
        <f t="shared" si="0"/>
        <v>0.64912280701754388</v>
      </c>
      <c r="I10" s="27">
        <v>100</v>
      </c>
      <c r="J10" s="25">
        <v>0</v>
      </c>
      <c r="K10" s="118">
        <f t="shared" si="1"/>
        <v>0</v>
      </c>
      <c r="L10" s="27">
        <v>0</v>
      </c>
      <c r="M10" s="25">
        <v>0</v>
      </c>
      <c r="N10" s="118">
        <f t="shared" si="2"/>
        <v>0</v>
      </c>
      <c r="O10" s="25">
        <v>0</v>
      </c>
      <c r="P10" s="118">
        <f t="shared" si="3"/>
        <v>0</v>
      </c>
      <c r="Q10" s="28">
        <f t="shared" si="4"/>
        <v>74</v>
      </c>
      <c r="R10" s="118">
        <f t="shared" si="5"/>
        <v>0.64912280701754388</v>
      </c>
    </row>
    <row r="11" spans="1:21" x14ac:dyDescent="0.2">
      <c r="A11" s="88"/>
      <c r="B11" s="88"/>
      <c r="C11" s="26" t="s">
        <v>5</v>
      </c>
      <c r="D11" s="26" t="s">
        <v>47</v>
      </c>
      <c r="E11" s="25">
        <v>0</v>
      </c>
      <c r="F11" s="27">
        <v>0</v>
      </c>
      <c r="G11" s="25">
        <v>0</v>
      </c>
      <c r="H11" s="118" t="e">
        <f t="shared" si="0"/>
        <v>#DIV/0!</v>
      </c>
      <c r="I11" s="27">
        <v>0</v>
      </c>
      <c r="J11" s="25">
        <v>0</v>
      </c>
      <c r="K11" s="118" t="e">
        <f t="shared" si="1"/>
        <v>#DIV/0!</v>
      </c>
      <c r="L11" s="27">
        <v>0</v>
      </c>
      <c r="M11" s="25">
        <v>0</v>
      </c>
      <c r="N11" s="118" t="e">
        <f t="shared" si="2"/>
        <v>#DIV/0!</v>
      </c>
      <c r="O11" s="25">
        <v>0</v>
      </c>
      <c r="P11" s="118" t="e">
        <f t="shared" si="3"/>
        <v>#DIV/0!</v>
      </c>
      <c r="Q11" s="28">
        <f t="shared" si="4"/>
        <v>0</v>
      </c>
      <c r="R11" s="118" t="e">
        <f t="shared" si="5"/>
        <v>#DIV/0!</v>
      </c>
    </row>
    <row r="12" spans="1:21" x14ac:dyDescent="0.2">
      <c r="A12" s="88"/>
      <c r="B12" s="88"/>
      <c r="C12" s="26"/>
      <c r="D12" s="26" t="s">
        <v>48</v>
      </c>
      <c r="E12" s="25">
        <v>119</v>
      </c>
      <c r="F12" s="27">
        <v>101</v>
      </c>
      <c r="G12" s="25">
        <v>77</v>
      </c>
      <c r="H12" s="118">
        <f t="shared" si="0"/>
        <v>0.6470588235294118</v>
      </c>
      <c r="I12" s="27">
        <v>100</v>
      </c>
      <c r="J12" s="25">
        <v>0</v>
      </c>
      <c r="K12" s="118">
        <f t="shared" si="1"/>
        <v>0</v>
      </c>
      <c r="L12" s="27">
        <v>0</v>
      </c>
      <c r="M12" s="25">
        <v>0</v>
      </c>
      <c r="N12" s="118">
        <f t="shared" si="2"/>
        <v>0</v>
      </c>
      <c r="O12" s="25">
        <v>0</v>
      </c>
      <c r="P12" s="118">
        <f t="shared" si="3"/>
        <v>0</v>
      </c>
      <c r="Q12" s="28">
        <f t="shared" si="4"/>
        <v>77</v>
      </c>
      <c r="R12" s="118">
        <f t="shared" si="5"/>
        <v>0.6470588235294118</v>
      </c>
    </row>
    <row r="13" spans="1:21" x14ac:dyDescent="0.2">
      <c r="A13" s="88"/>
      <c r="B13" s="88"/>
      <c r="C13" s="26" t="s">
        <v>6</v>
      </c>
      <c r="D13" s="26" t="s">
        <v>47</v>
      </c>
      <c r="E13" s="25">
        <v>114</v>
      </c>
      <c r="F13" s="27">
        <v>73</v>
      </c>
      <c r="G13" s="25">
        <v>80</v>
      </c>
      <c r="H13" s="118">
        <f t="shared" si="0"/>
        <v>0.70175438596491224</v>
      </c>
      <c r="I13" s="27">
        <v>100</v>
      </c>
      <c r="J13" s="25">
        <v>3</v>
      </c>
      <c r="K13" s="118">
        <f t="shared" si="1"/>
        <v>2.6315789473684209E-2</v>
      </c>
      <c r="L13" s="27">
        <v>0</v>
      </c>
      <c r="M13" s="25">
        <v>0</v>
      </c>
      <c r="N13" s="118">
        <f t="shared" si="2"/>
        <v>0</v>
      </c>
      <c r="O13" s="25">
        <v>0</v>
      </c>
      <c r="P13" s="118">
        <f t="shared" si="3"/>
        <v>0</v>
      </c>
      <c r="Q13" s="28">
        <f t="shared" si="4"/>
        <v>83</v>
      </c>
      <c r="R13" s="118">
        <f t="shared" si="5"/>
        <v>0.72807017543859653</v>
      </c>
    </row>
    <row r="14" spans="1:21" x14ac:dyDescent="0.2">
      <c r="A14" s="88"/>
      <c r="B14" s="88"/>
      <c r="C14" s="26"/>
      <c r="D14" s="26" t="s">
        <v>48</v>
      </c>
      <c r="E14" s="25">
        <v>0</v>
      </c>
      <c r="F14" s="27">
        <v>0</v>
      </c>
      <c r="G14" s="25">
        <v>0</v>
      </c>
      <c r="H14" s="118" t="e">
        <f t="shared" si="0"/>
        <v>#DIV/0!</v>
      </c>
      <c r="I14" s="27">
        <v>0</v>
      </c>
      <c r="J14" s="25">
        <v>0</v>
      </c>
      <c r="K14" s="118" t="e">
        <f t="shared" si="1"/>
        <v>#DIV/0!</v>
      </c>
      <c r="L14" s="27">
        <v>0</v>
      </c>
      <c r="M14" s="25">
        <v>0</v>
      </c>
      <c r="N14" s="118" t="e">
        <f t="shared" si="2"/>
        <v>#DIV/0!</v>
      </c>
      <c r="O14" s="25">
        <v>0</v>
      </c>
      <c r="P14" s="118" t="e">
        <f t="shared" si="3"/>
        <v>#DIV/0!</v>
      </c>
      <c r="Q14" s="28">
        <f t="shared" si="4"/>
        <v>0</v>
      </c>
      <c r="R14" s="118" t="e">
        <f t="shared" si="5"/>
        <v>#DIV/0!</v>
      </c>
    </row>
    <row r="15" spans="1:21" x14ac:dyDescent="0.2">
      <c r="A15" s="88"/>
      <c r="B15" s="88"/>
      <c r="C15" s="26" t="s">
        <v>25</v>
      </c>
      <c r="D15" s="26"/>
      <c r="E15" s="29">
        <f>SUM(E7:E14)</f>
        <v>472</v>
      </c>
      <c r="F15" s="30">
        <f>AVERAGEIF(F7:F14,"&lt;&gt;0")</f>
        <v>84</v>
      </c>
      <c r="G15" s="28">
        <f>SUM(G7:G14)</f>
        <v>312</v>
      </c>
      <c r="H15" s="118">
        <f t="shared" si="0"/>
        <v>0.66101694915254239</v>
      </c>
      <c r="I15" s="30">
        <f>AVERAGEIF(I7:I14,"&lt;&gt;0")</f>
        <v>100</v>
      </c>
      <c r="J15" s="28">
        <f>SUM(J7:J14)</f>
        <v>4</v>
      </c>
      <c r="K15" s="118">
        <f t="shared" si="1"/>
        <v>8.4745762711864406E-3</v>
      </c>
      <c r="L15" s="28">
        <f>AVERAGE(L7:L14)</f>
        <v>0</v>
      </c>
      <c r="M15" s="28">
        <f>SUM(M7:M14)</f>
        <v>0</v>
      </c>
      <c r="N15" s="118">
        <f t="shared" si="2"/>
        <v>0</v>
      </c>
      <c r="O15" s="28">
        <f>SUM(O7:O14)</f>
        <v>0</v>
      </c>
      <c r="P15" s="118">
        <f t="shared" si="3"/>
        <v>0</v>
      </c>
      <c r="Q15" s="28">
        <f t="shared" si="4"/>
        <v>316</v>
      </c>
      <c r="R15" s="118">
        <f t="shared" si="5"/>
        <v>0.66949152542372881</v>
      </c>
    </row>
    <row r="16" spans="1:21" x14ac:dyDescent="0.2">
      <c r="A16" s="88"/>
      <c r="B16" s="88"/>
      <c r="C16" s="26" t="s">
        <v>7</v>
      </c>
      <c r="D16" s="26" t="s">
        <v>47</v>
      </c>
      <c r="E16" s="25">
        <v>109</v>
      </c>
      <c r="F16" s="27">
        <v>82</v>
      </c>
      <c r="G16" s="25">
        <v>65</v>
      </c>
      <c r="H16" s="118">
        <f t="shared" si="0"/>
        <v>0.59633027522935778</v>
      </c>
      <c r="I16" s="27">
        <v>104</v>
      </c>
      <c r="J16" s="25">
        <v>2</v>
      </c>
      <c r="K16" s="118">
        <f t="shared" si="1"/>
        <v>1.834862385321101E-2</v>
      </c>
      <c r="L16" s="27">
        <v>0</v>
      </c>
      <c r="M16" s="25">
        <v>0</v>
      </c>
      <c r="N16" s="118">
        <f t="shared" si="2"/>
        <v>0</v>
      </c>
      <c r="O16" s="25">
        <v>0</v>
      </c>
      <c r="P16" s="118">
        <f t="shared" si="3"/>
        <v>0</v>
      </c>
      <c r="Q16" s="28">
        <f t="shared" si="4"/>
        <v>67</v>
      </c>
      <c r="R16" s="118">
        <f t="shared" si="5"/>
        <v>0.61467889908256879</v>
      </c>
    </row>
    <row r="17" spans="1:27" x14ac:dyDescent="0.2">
      <c r="A17" s="88"/>
      <c r="B17" s="88"/>
      <c r="C17" s="26"/>
      <c r="D17" s="26" t="s">
        <v>48</v>
      </c>
      <c r="E17" s="25">
        <v>0</v>
      </c>
      <c r="F17" s="27">
        <v>0</v>
      </c>
      <c r="G17" s="25">
        <v>0</v>
      </c>
      <c r="H17" s="118" t="e">
        <f t="shared" si="0"/>
        <v>#DIV/0!</v>
      </c>
      <c r="I17" s="27">
        <v>0</v>
      </c>
      <c r="J17" s="25">
        <v>0</v>
      </c>
      <c r="K17" s="118" t="e">
        <f t="shared" si="1"/>
        <v>#DIV/0!</v>
      </c>
      <c r="L17" s="27">
        <v>0</v>
      </c>
      <c r="M17" s="25">
        <v>0</v>
      </c>
      <c r="N17" s="118" t="e">
        <f t="shared" si="2"/>
        <v>#DIV/0!</v>
      </c>
      <c r="O17" s="25">
        <v>0</v>
      </c>
      <c r="P17" s="118" t="e">
        <f t="shared" si="3"/>
        <v>#DIV/0!</v>
      </c>
      <c r="Q17" s="28">
        <f t="shared" si="4"/>
        <v>0</v>
      </c>
      <c r="R17" s="118" t="e">
        <f t="shared" si="5"/>
        <v>#DIV/0!</v>
      </c>
    </row>
    <row r="18" spans="1:27" x14ac:dyDescent="0.2">
      <c r="A18" s="88"/>
      <c r="B18" s="88"/>
      <c r="C18" s="31" t="s">
        <v>8</v>
      </c>
      <c r="D18" s="26" t="s">
        <v>47</v>
      </c>
      <c r="E18" s="25">
        <v>0</v>
      </c>
      <c r="F18" s="27">
        <v>0</v>
      </c>
      <c r="G18" s="25">
        <v>0</v>
      </c>
      <c r="H18" s="118" t="e">
        <f t="shared" si="0"/>
        <v>#DIV/0!</v>
      </c>
      <c r="I18" s="27">
        <v>0</v>
      </c>
      <c r="J18" s="25">
        <v>0</v>
      </c>
      <c r="K18" s="118" t="e">
        <f t="shared" si="1"/>
        <v>#DIV/0!</v>
      </c>
      <c r="L18" s="27">
        <v>0</v>
      </c>
      <c r="M18" s="25">
        <v>0</v>
      </c>
      <c r="N18" s="118" t="e">
        <f t="shared" si="2"/>
        <v>#DIV/0!</v>
      </c>
      <c r="O18" s="25">
        <v>0</v>
      </c>
      <c r="P18" s="118" t="e">
        <f t="shared" si="3"/>
        <v>#DIV/0!</v>
      </c>
      <c r="Q18" s="28">
        <f t="shared" si="4"/>
        <v>0</v>
      </c>
      <c r="R18" s="118" t="e">
        <f t="shared" si="5"/>
        <v>#DIV/0!</v>
      </c>
    </row>
    <row r="19" spans="1:27" x14ac:dyDescent="0.2">
      <c r="A19" s="88"/>
      <c r="B19" s="88"/>
      <c r="C19" s="31"/>
      <c r="D19" s="26" t="s">
        <v>48</v>
      </c>
      <c r="E19" s="25">
        <v>80</v>
      </c>
      <c r="F19" s="27">
        <v>94</v>
      </c>
      <c r="G19" s="25">
        <v>44</v>
      </c>
      <c r="H19" s="118">
        <f t="shared" si="0"/>
        <v>0.55000000000000004</v>
      </c>
      <c r="I19" s="27">
        <v>104</v>
      </c>
      <c r="J19" s="25">
        <v>2</v>
      </c>
      <c r="K19" s="118">
        <f t="shared" si="1"/>
        <v>2.5000000000000001E-2</v>
      </c>
      <c r="L19" s="27">
        <v>0</v>
      </c>
      <c r="M19" s="25">
        <v>0</v>
      </c>
      <c r="N19" s="118">
        <f t="shared" si="2"/>
        <v>0</v>
      </c>
      <c r="O19" s="25">
        <v>0</v>
      </c>
      <c r="P19" s="118">
        <f t="shared" si="3"/>
        <v>0</v>
      </c>
      <c r="Q19" s="28">
        <f t="shared" si="4"/>
        <v>46</v>
      </c>
      <c r="R19" s="118">
        <f t="shared" si="5"/>
        <v>0.57499999999999996</v>
      </c>
    </row>
    <row r="20" spans="1:27" x14ac:dyDescent="0.2">
      <c r="A20" s="88"/>
      <c r="B20" s="88"/>
      <c r="C20" s="31" t="s">
        <v>9</v>
      </c>
      <c r="D20" s="26" t="s">
        <v>47</v>
      </c>
      <c r="E20" s="25">
        <v>0</v>
      </c>
      <c r="F20" s="27">
        <v>0</v>
      </c>
      <c r="G20" s="25">
        <v>0</v>
      </c>
      <c r="H20" s="118" t="e">
        <f t="shared" si="0"/>
        <v>#DIV/0!</v>
      </c>
      <c r="I20" s="27">
        <v>0</v>
      </c>
      <c r="J20" s="25">
        <v>0</v>
      </c>
      <c r="K20" s="118" t="e">
        <f t="shared" si="1"/>
        <v>#DIV/0!</v>
      </c>
      <c r="L20" s="27">
        <v>0</v>
      </c>
      <c r="M20" s="25">
        <v>0</v>
      </c>
      <c r="N20" s="118" t="e">
        <f t="shared" si="2"/>
        <v>#DIV/0!</v>
      </c>
      <c r="O20" s="25">
        <v>0</v>
      </c>
      <c r="P20" s="118" t="e">
        <f t="shared" si="3"/>
        <v>#DIV/0!</v>
      </c>
      <c r="Q20" s="28">
        <f t="shared" si="4"/>
        <v>0</v>
      </c>
      <c r="R20" s="118" t="e">
        <f t="shared" si="5"/>
        <v>#DIV/0!</v>
      </c>
    </row>
    <row r="21" spans="1:27" x14ac:dyDescent="0.2">
      <c r="A21" s="88"/>
      <c r="B21" s="88"/>
      <c r="C21" s="31"/>
      <c r="D21" s="26" t="s">
        <v>48</v>
      </c>
      <c r="E21" s="25">
        <v>72</v>
      </c>
      <c r="F21" s="27">
        <v>94</v>
      </c>
      <c r="G21" s="25">
        <v>29</v>
      </c>
      <c r="H21" s="118">
        <f t="shared" si="0"/>
        <v>0.40277777777777779</v>
      </c>
      <c r="I21" s="27">
        <v>104</v>
      </c>
      <c r="J21" s="25">
        <v>3</v>
      </c>
      <c r="K21" s="118">
        <f t="shared" si="1"/>
        <v>4.1666666666666664E-2</v>
      </c>
      <c r="L21" s="27">
        <v>0</v>
      </c>
      <c r="M21" s="25">
        <v>0</v>
      </c>
      <c r="N21" s="118">
        <f t="shared" si="2"/>
        <v>0</v>
      </c>
      <c r="O21" s="25">
        <v>0</v>
      </c>
      <c r="P21" s="118">
        <f t="shared" si="3"/>
        <v>0</v>
      </c>
      <c r="Q21" s="28">
        <f t="shared" si="4"/>
        <v>32</v>
      </c>
      <c r="R21" s="118">
        <f t="shared" si="5"/>
        <v>0.44444444444444442</v>
      </c>
    </row>
    <row r="22" spans="1:27" x14ac:dyDescent="0.2">
      <c r="A22" s="88"/>
      <c r="B22" s="88"/>
      <c r="C22" s="31" t="s">
        <v>10</v>
      </c>
      <c r="D22" s="26" t="s">
        <v>47</v>
      </c>
      <c r="E22" s="25">
        <v>0</v>
      </c>
      <c r="F22" s="27">
        <v>0</v>
      </c>
      <c r="G22" s="25">
        <v>0</v>
      </c>
      <c r="H22" s="118" t="e">
        <f t="shared" si="0"/>
        <v>#DIV/0!</v>
      </c>
      <c r="I22" s="27">
        <v>0</v>
      </c>
      <c r="J22" s="25">
        <v>0</v>
      </c>
      <c r="K22" s="118" t="e">
        <f t="shared" si="1"/>
        <v>#DIV/0!</v>
      </c>
      <c r="L22" s="27">
        <v>0</v>
      </c>
      <c r="M22" s="25">
        <v>0</v>
      </c>
      <c r="N22" s="118" t="e">
        <f t="shared" si="2"/>
        <v>#DIV/0!</v>
      </c>
      <c r="O22" s="25">
        <v>0</v>
      </c>
      <c r="P22" s="118" t="e">
        <f t="shared" si="3"/>
        <v>#DIV/0!</v>
      </c>
      <c r="Q22" s="28">
        <f t="shared" si="4"/>
        <v>0</v>
      </c>
      <c r="R22" s="118" t="e">
        <f t="shared" si="5"/>
        <v>#DIV/0!</v>
      </c>
    </row>
    <row r="23" spans="1:27" x14ac:dyDescent="0.2">
      <c r="A23" s="88"/>
      <c r="B23" s="88"/>
      <c r="C23" s="31"/>
      <c r="D23" s="26" t="s">
        <v>48</v>
      </c>
      <c r="E23" s="25">
        <v>67</v>
      </c>
      <c r="F23" s="27">
        <v>94</v>
      </c>
      <c r="G23" s="25">
        <v>19</v>
      </c>
      <c r="H23" s="118">
        <f t="shared" si="0"/>
        <v>0.28358208955223879</v>
      </c>
      <c r="I23" s="27">
        <v>104</v>
      </c>
      <c r="J23" s="25">
        <v>0</v>
      </c>
      <c r="K23" s="118">
        <f t="shared" si="1"/>
        <v>0</v>
      </c>
      <c r="L23" s="27">
        <v>0</v>
      </c>
      <c r="M23" s="25">
        <v>0</v>
      </c>
      <c r="N23" s="118">
        <f t="shared" si="2"/>
        <v>0</v>
      </c>
      <c r="O23" s="25">
        <v>0</v>
      </c>
      <c r="P23" s="118">
        <f t="shared" si="3"/>
        <v>0</v>
      </c>
      <c r="Q23" s="28">
        <f t="shared" si="4"/>
        <v>19</v>
      </c>
      <c r="R23" s="118">
        <f t="shared" si="5"/>
        <v>0.28358208955223879</v>
      </c>
    </row>
    <row r="24" spans="1:27" x14ac:dyDescent="0.2">
      <c r="A24" s="88"/>
      <c r="B24" s="88"/>
      <c r="C24" s="31" t="s">
        <v>11</v>
      </c>
      <c r="D24" s="26" t="s">
        <v>47</v>
      </c>
      <c r="E24" s="25">
        <v>80</v>
      </c>
      <c r="F24" s="27">
        <v>82</v>
      </c>
      <c r="G24" s="25">
        <v>17</v>
      </c>
      <c r="H24" s="118">
        <f t="shared" si="0"/>
        <v>0.21249999999999999</v>
      </c>
      <c r="I24" s="27">
        <v>104</v>
      </c>
      <c r="J24" s="25">
        <v>0</v>
      </c>
      <c r="K24" s="118">
        <f t="shared" si="1"/>
        <v>0</v>
      </c>
      <c r="L24" s="27">
        <v>0</v>
      </c>
      <c r="M24" s="25">
        <v>0</v>
      </c>
      <c r="N24" s="118">
        <f t="shared" si="2"/>
        <v>0</v>
      </c>
      <c r="O24" s="25">
        <v>0</v>
      </c>
      <c r="P24" s="118">
        <f t="shared" si="3"/>
        <v>0</v>
      </c>
      <c r="Q24" s="28">
        <f t="shared" si="4"/>
        <v>17</v>
      </c>
      <c r="R24" s="118">
        <f t="shared" si="5"/>
        <v>0.21249999999999999</v>
      </c>
    </row>
    <row r="25" spans="1:27" x14ac:dyDescent="0.2">
      <c r="A25" s="88"/>
      <c r="B25" s="88"/>
      <c r="C25" s="31" t="s">
        <v>26</v>
      </c>
      <c r="D25" s="31"/>
      <c r="E25" s="29">
        <f>SUM(E16:E24)</f>
        <v>408</v>
      </c>
      <c r="F25" s="30">
        <f>AVERAGEIF(F16:F24,"&lt;&gt;0")</f>
        <v>89.2</v>
      </c>
      <c r="G25" s="29">
        <f>SUM(G16:G24)</f>
        <v>174</v>
      </c>
      <c r="H25" s="118">
        <f t="shared" si="0"/>
        <v>0.4264705882352941</v>
      </c>
      <c r="I25" s="30">
        <f>AVERAGEIF(I16:I24,"&lt;&gt;0")</f>
        <v>104</v>
      </c>
      <c r="J25" s="29">
        <f>SUM(J16:J24)</f>
        <v>7</v>
      </c>
      <c r="K25" s="118">
        <f t="shared" si="1"/>
        <v>1.7156862745098041E-2</v>
      </c>
      <c r="L25" s="28">
        <f>AVERAGE(L16:L24)</f>
        <v>0</v>
      </c>
      <c r="M25" s="29">
        <f>SUM(M16:M24)</f>
        <v>0</v>
      </c>
      <c r="N25" s="118">
        <f t="shared" si="2"/>
        <v>0</v>
      </c>
      <c r="O25" s="28">
        <f>SUM(O16:O24)</f>
        <v>0</v>
      </c>
      <c r="P25" s="118">
        <f t="shared" si="3"/>
        <v>0</v>
      </c>
      <c r="Q25" s="28">
        <f t="shared" si="4"/>
        <v>181</v>
      </c>
      <c r="R25" s="118">
        <f t="shared" si="5"/>
        <v>0.44362745098039214</v>
      </c>
    </row>
    <row r="26" spans="1:27" ht="14.25" customHeight="1" x14ac:dyDescent="0.2">
      <c r="A26" s="88"/>
      <c r="B26" s="88"/>
      <c r="C26" s="31" t="s">
        <v>12</v>
      </c>
      <c r="D26" s="26" t="s">
        <v>47</v>
      </c>
      <c r="E26" s="25">
        <v>25</v>
      </c>
      <c r="F26" s="27">
        <v>82</v>
      </c>
      <c r="G26" s="32">
        <v>5</v>
      </c>
      <c r="H26" s="118">
        <f t="shared" si="0"/>
        <v>0.2</v>
      </c>
      <c r="I26" s="27">
        <v>104</v>
      </c>
      <c r="J26" s="32">
        <v>0</v>
      </c>
      <c r="K26" s="118">
        <f t="shared" si="1"/>
        <v>0</v>
      </c>
      <c r="L26" s="27">
        <v>0</v>
      </c>
      <c r="M26" s="32">
        <v>0</v>
      </c>
      <c r="N26" s="118">
        <f t="shared" si="2"/>
        <v>0</v>
      </c>
      <c r="O26" s="32">
        <v>0</v>
      </c>
      <c r="P26" s="118">
        <f t="shared" si="3"/>
        <v>0</v>
      </c>
      <c r="Q26" s="28">
        <f t="shared" si="4"/>
        <v>5</v>
      </c>
      <c r="R26" s="118">
        <f t="shared" si="5"/>
        <v>0.2</v>
      </c>
    </row>
    <row r="27" spans="1:27" ht="15.75" customHeight="1" x14ac:dyDescent="0.2">
      <c r="A27" s="88"/>
      <c r="B27" s="88"/>
      <c r="C27" s="31" t="s">
        <v>13</v>
      </c>
      <c r="D27" s="26" t="s">
        <v>47</v>
      </c>
      <c r="E27" s="25">
        <v>22</v>
      </c>
      <c r="F27" s="27">
        <v>82</v>
      </c>
      <c r="G27" s="32">
        <v>6</v>
      </c>
      <c r="H27" s="118">
        <f t="shared" si="0"/>
        <v>0.27272727272727271</v>
      </c>
      <c r="I27" s="27">
        <v>104</v>
      </c>
      <c r="J27" s="32">
        <v>0</v>
      </c>
      <c r="K27" s="118">
        <f t="shared" si="1"/>
        <v>0</v>
      </c>
      <c r="L27" s="27">
        <v>0</v>
      </c>
      <c r="M27" s="32">
        <v>0</v>
      </c>
      <c r="N27" s="118">
        <f t="shared" si="2"/>
        <v>0</v>
      </c>
      <c r="O27" s="32">
        <v>0</v>
      </c>
      <c r="P27" s="118">
        <f t="shared" si="3"/>
        <v>0</v>
      </c>
      <c r="Q27" s="28">
        <f t="shared" si="4"/>
        <v>6</v>
      </c>
      <c r="R27" s="118">
        <f t="shared" si="5"/>
        <v>0.27272727272727271</v>
      </c>
    </row>
    <row r="28" spans="1:27" x14ac:dyDescent="0.2">
      <c r="A28" s="88"/>
      <c r="B28" s="88"/>
      <c r="C28" s="31" t="s">
        <v>27</v>
      </c>
      <c r="D28" s="31"/>
      <c r="E28" s="29">
        <f>SUM(E26:E27)</f>
        <v>47</v>
      </c>
      <c r="F28" s="30">
        <f>AVERAGEIF(F26:F27,"&lt;&gt;0")</f>
        <v>82</v>
      </c>
      <c r="G28" s="28">
        <f>SUM(G26:G27)</f>
        <v>11</v>
      </c>
      <c r="H28" s="118">
        <f t="shared" si="0"/>
        <v>0.23404255319148937</v>
      </c>
      <c r="I28" s="30">
        <f>AVERAGEIF(I20:I27,"&lt;&gt;0")</f>
        <v>104</v>
      </c>
      <c r="J28" s="28">
        <f>SUM(J26:J27)</f>
        <v>0</v>
      </c>
      <c r="K28" s="118">
        <f t="shared" si="1"/>
        <v>0</v>
      </c>
      <c r="L28" s="28">
        <f>AVERAGE(L26:L27)</f>
        <v>0</v>
      </c>
      <c r="M28" s="28">
        <f>SUM(M26:M27)</f>
        <v>0</v>
      </c>
      <c r="N28" s="118">
        <f t="shared" si="2"/>
        <v>0</v>
      </c>
      <c r="O28" s="28">
        <f>SUM(O26:O27)</f>
        <v>0</v>
      </c>
      <c r="P28" s="118">
        <f t="shared" si="3"/>
        <v>0</v>
      </c>
      <c r="Q28" s="28">
        <f t="shared" si="4"/>
        <v>11</v>
      </c>
      <c r="R28" s="118">
        <f t="shared" si="5"/>
        <v>0.23404255319148937</v>
      </c>
    </row>
    <row r="29" spans="1:27" ht="15" customHeight="1" x14ac:dyDescent="0.2">
      <c r="A29" s="89"/>
      <c r="B29" s="89"/>
      <c r="C29" s="26" t="s">
        <v>2</v>
      </c>
      <c r="D29" s="26"/>
      <c r="E29" s="29">
        <f>E15+E25+E28</f>
        <v>927</v>
      </c>
      <c r="F29" s="30"/>
      <c r="G29" s="29">
        <f>G15+G25+G28</f>
        <v>497</v>
      </c>
      <c r="H29" s="118">
        <f t="shared" si="0"/>
        <v>0.53613807982740025</v>
      </c>
      <c r="I29" s="30"/>
      <c r="J29" s="28">
        <f>J15+J25+J28</f>
        <v>11</v>
      </c>
      <c r="K29" s="118">
        <f t="shared" si="1"/>
        <v>1.1866235167206042E-2</v>
      </c>
      <c r="L29" s="28"/>
      <c r="M29" s="28">
        <f>M15+M25+M28</f>
        <v>0</v>
      </c>
      <c r="N29" s="118">
        <f t="shared" si="2"/>
        <v>0</v>
      </c>
      <c r="O29" s="28">
        <f>O28+O25+O15</f>
        <v>0</v>
      </c>
      <c r="P29" s="118">
        <f t="shared" si="3"/>
        <v>0</v>
      </c>
      <c r="Q29" s="28">
        <f t="shared" si="4"/>
        <v>508</v>
      </c>
      <c r="R29" s="118">
        <f t="shared" si="5"/>
        <v>0.54800431499460622</v>
      </c>
    </row>
    <row r="30" spans="1:27" ht="45.75" customHeight="1" x14ac:dyDescent="0.2">
      <c r="A30" s="123" t="s">
        <v>89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</row>
    <row r="31" spans="1:27" s="108" customFormat="1" ht="16.5" customHeight="1" x14ac:dyDescent="0.2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9"/>
      <c r="T31" s="19"/>
      <c r="U31" s="19"/>
      <c r="V31" s="19"/>
      <c r="W31" s="19"/>
      <c r="X31" s="19"/>
      <c r="Y31" s="19"/>
      <c r="Z31" s="19"/>
      <c r="AA31" s="19"/>
    </row>
    <row r="32" spans="1:27" x14ac:dyDescent="0.2">
      <c r="A32" s="122" t="s">
        <v>76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</row>
    <row r="33" spans="1:10" x14ac:dyDescent="0.2">
      <c r="A33" s="57"/>
      <c r="B33" s="57"/>
      <c r="C33" s="33"/>
      <c r="D33" s="33"/>
      <c r="E33" s="33"/>
      <c r="F33" s="33"/>
      <c r="G33" s="33"/>
      <c r="H33" s="33"/>
      <c r="I33" s="33"/>
      <c r="J33" s="33"/>
    </row>
  </sheetData>
  <protectedRanges>
    <protectedRange password="CF7A" sqref="H7:H29 K7:K29 N7:N29 P7:P29 R7:R29" name="Диапазон1"/>
  </protectedRanges>
  <autoFilter ref="A6:AA30"/>
  <mergeCells count="10">
    <mergeCell ref="A1:R1"/>
    <mergeCell ref="A32:R32"/>
    <mergeCell ref="A30:R30"/>
    <mergeCell ref="A2:R2"/>
    <mergeCell ref="F4:R4"/>
    <mergeCell ref="A4:A5"/>
    <mergeCell ref="B4:B5"/>
    <mergeCell ref="C4:C5"/>
    <mergeCell ref="E4:E5"/>
    <mergeCell ref="D4:D5"/>
  </mergeCells>
  <phoneticPr fontId="1" type="noConversion"/>
  <conditionalFormatting sqref="H7:H29 K7:K29 N7:N29 P7:P29 R7:R29">
    <cfRule type="cellIs" dxfId="3" priority="1" operator="greaterThan">
      <formula>1</formula>
    </cfRule>
  </conditionalFormatting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workbookViewId="0">
      <pane ySplit="6" topLeftCell="A7" activePane="bottomLeft" state="frozen"/>
      <selection pane="bottomLeft" activeCell="U23" sqref="U23"/>
    </sheetView>
  </sheetViews>
  <sheetFormatPr defaultRowHeight="15" x14ac:dyDescent="0.2"/>
  <cols>
    <col min="1" max="1" width="4.7109375" style="90" customWidth="1"/>
    <col min="2" max="2" width="7.28515625" style="90" customWidth="1"/>
    <col min="3" max="3" width="7" style="19" customWidth="1"/>
    <col min="4" max="4" width="8.7109375" style="19" customWidth="1"/>
    <col min="5" max="5" width="8.5703125" style="19" customWidth="1"/>
    <col min="6" max="6" width="8.7109375" style="19" customWidth="1"/>
    <col min="7" max="7" width="8.28515625" style="19" customWidth="1"/>
    <col min="8" max="8" width="9" style="19" bestFit="1" customWidth="1"/>
    <col min="9" max="9" width="9.140625" style="19"/>
    <col min="10" max="10" width="7.28515625" style="19" customWidth="1"/>
    <col min="11" max="11" width="9" style="19" bestFit="1" customWidth="1"/>
    <col min="12" max="12" width="8.5703125" style="19" bestFit="1" customWidth="1"/>
    <col min="13" max="13" width="9" style="19" bestFit="1" customWidth="1"/>
    <col min="14" max="14" width="6.85546875" style="19" customWidth="1"/>
    <col min="15" max="15" width="9" style="19" bestFit="1" customWidth="1"/>
    <col min="16" max="16" width="12.7109375" style="19" customWidth="1"/>
    <col min="17" max="17" width="8" style="20" customWidth="1"/>
    <col min="18" max="20" width="9.140625" style="20"/>
    <col min="21" max="21" width="8.5703125" style="20" customWidth="1"/>
    <col min="22" max="22" width="9.85546875" style="20" customWidth="1"/>
    <col min="23" max="24" width="7.7109375" style="20" customWidth="1"/>
    <col min="25" max="25" width="9.5703125" style="20" customWidth="1"/>
    <col min="26" max="26" width="13.140625" style="20" customWidth="1"/>
    <col min="27" max="16384" width="9.140625" style="20"/>
  </cols>
  <sheetData>
    <row r="1" spans="1:26" x14ac:dyDescent="0.2">
      <c r="A1" s="121" t="s">
        <v>32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26" ht="17.25" customHeight="1" x14ac:dyDescent="0.2">
      <c r="A2" s="124" t="s">
        <v>92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21"/>
      <c r="R2" s="35"/>
      <c r="S2" s="35"/>
      <c r="T2" s="35"/>
      <c r="U2" s="35"/>
      <c r="V2" s="35"/>
      <c r="W2" s="35"/>
      <c r="X2" s="35"/>
      <c r="Y2" s="35"/>
      <c r="Z2" s="35"/>
    </row>
    <row r="3" spans="1:26" ht="17.25" customHeight="1" x14ac:dyDescent="0.2">
      <c r="A3" s="58"/>
      <c r="B3" s="58"/>
      <c r="C3" s="54"/>
      <c r="D3" s="54"/>
      <c r="E3" s="54"/>
      <c r="F3" s="44"/>
      <c r="G3" s="44"/>
      <c r="H3" s="44"/>
      <c r="I3" s="44"/>
      <c r="J3" s="44"/>
      <c r="K3" s="44"/>
      <c r="L3" s="44"/>
      <c r="M3" s="44"/>
      <c r="N3" s="44"/>
      <c r="O3" s="44"/>
      <c r="P3" s="54"/>
      <c r="Q3" s="21"/>
      <c r="R3" s="35"/>
      <c r="S3" s="35"/>
      <c r="T3" s="35"/>
      <c r="U3" s="35"/>
      <c r="V3" s="35"/>
      <c r="W3" s="35"/>
      <c r="X3" s="35"/>
      <c r="Y3" s="35"/>
      <c r="Z3" s="35"/>
    </row>
    <row r="4" spans="1:26" ht="46.5" customHeight="1" x14ac:dyDescent="0.2">
      <c r="A4" s="126" t="s">
        <v>16</v>
      </c>
      <c r="B4" s="126" t="s">
        <v>28</v>
      </c>
      <c r="C4" s="128" t="s">
        <v>14</v>
      </c>
      <c r="D4" s="128" t="s">
        <v>93</v>
      </c>
      <c r="E4" s="128" t="s">
        <v>67</v>
      </c>
      <c r="F4" s="125" t="s">
        <v>29</v>
      </c>
      <c r="G4" s="125"/>
      <c r="H4" s="125"/>
      <c r="I4" s="125"/>
      <c r="J4" s="125"/>
      <c r="K4" s="125"/>
      <c r="L4" s="125"/>
      <c r="M4" s="125"/>
      <c r="N4" s="125"/>
      <c r="O4" s="125"/>
      <c r="P4" s="128" t="s">
        <v>30</v>
      </c>
    </row>
    <row r="5" spans="1:26" ht="60.75" customHeight="1" x14ac:dyDescent="0.2">
      <c r="A5" s="127"/>
      <c r="B5" s="127"/>
      <c r="C5" s="129"/>
      <c r="D5" s="129"/>
      <c r="E5" s="129"/>
      <c r="F5" s="23" t="s">
        <v>23</v>
      </c>
      <c r="G5" s="23" t="s">
        <v>18</v>
      </c>
      <c r="H5" s="34" t="s">
        <v>15</v>
      </c>
      <c r="I5" s="23" t="s">
        <v>24</v>
      </c>
      <c r="J5" s="23" t="s">
        <v>19</v>
      </c>
      <c r="K5" s="34" t="s">
        <v>15</v>
      </c>
      <c r="L5" s="23" t="s">
        <v>20</v>
      </c>
      <c r="M5" s="34" t="s">
        <v>15</v>
      </c>
      <c r="N5" s="23" t="s">
        <v>21</v>
      </c>
      <c r="O5" s="34" t="s">
        <v>15</v>
      </c>
      <c r="P5" s="129"/>
    </row>
    <row r="6" spans="1:26" x14ac:dyDescent="0.2">
      <c r="A6" s="59">
        <v>1</v>
      </c>
      <c r="B6" s="59">
        <v>2</v>
      </c>
      <c r="C6" s="22">
        <v>3</v>
      </c>
      <c r="D6" s="22"/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22">
        <v>9</v>
      </c>
      <c r="K6" s="22">
        <v>10</v>
      </c>
      <c r="L6" s="22">
        <v>11</v>
      </c>
      <c r="M6" s="22">
        <v>12</v>
      </c>
      <c r="N6" s="22">
        <v>13</v>
      </c>
      <c r="O6" s="22">
        <v>14</v>
      </c>
      <c r="P6" s="22">
        <v>15</v>
      </c>
    </row>
    <row r="7" spans="1:26" x14ac:dyDescent="0.2">
      <c r="A7" s="60" t="str">
        <f>'1. охват орг. питанием'!A7</f>
        <v>Св</v>
      </c>
      <c r="B7" s="60">
        <f>'1. охват орг. питанием'!B7</f>
        <v>81</v>
      </c>
      <c r="C7" s="26" t="s">
        <v>3</v>
      </c>
      <c r="D7" s="26" t="s">
        <v>47</v>
      </c>
      <c r="E7" s="36">
        <v>125</v>
      </c>
      <c r="F7" s="27">
        <v>73</v>
      </c>
      <c r="G7" s="32">
        <v>0</v>
      </c>
      <c r="H7" s="118">
        <f>G7/$E7</f>
        <v>0</v>
      </c>
      <c r="I7" s="27">
        <v>100</v>
      </c>
      <c r="J7" s="32">
        <v>0</v>
      </c>
      <c r="K7" s="118">
        <f>J7/$E7</f>
        <v>0</v>
      </c>
      <c r="L7" s="32">
        <v>0</v>
      </c>
      <c r="M7" s="118">
        <f>L7/$E7</f>
        <v>0</v>
      </c>
      <c r="N7" s="29">
        <f>G7+J7+L7</f>
        <v>0</v>
      </c>
      <c r="O7" s="118">
        <f>N7/$E7</f>
        <v>0</v>
      </c>
      <c r="P7" s="120">
        <v>0</v>
      </c>
    </row>
    <row r="8" spans="1:26" x14ac:dyDescent="0.2">
      <c r="A8" s="87"/>
      <c r="B8" s="87"/>
      <c r="C8" s="26"/>
      <c r="D8" s="26" t="s">
        <v>48</v>
      </c>
      <c r="E8" s="36">
        <v>0</v>
      </c>
      <c r="F8" s="27">
        <v>0</v>
      </c>
      <c r="G8" s="32">
        <v>0</v>
      </c>
      <c r="H8" s="118" t="e">
        <f t="shared" ref="H8:H29" si="0">G8/$E8</f>
        <v>#DIV/0!</v>
      </c>
      <c r="I8" s="27">
        <v>0</v>
      </c>
      <c r="J8" s="32">
        <v>0</v>
      </c>
      <c r="K8" s="118" t="e">
        <f t="shared" ref="K8:M29" si="1">J8/$E8</f>
        <v>#DIV/0!</v>
      </c>
      <c r="L8" s="32">
        <v>0</v>
      </c>
      <c r="M8" s="118" t="e">
        <f t="shared" si="1"/>
        <v>#DIV/0!</v>
      </c>
      <c r="N8" s="29">
        <f t="shared" ref="N8:N14" si="2">G8+J8+L8</f>
        <v>0</v>
      </c>
      <c r="O8" s="118" t="e">
        <f t="shared" ref="O8" si="3">N8/$E8</f>
        <v>#DIV/0!</v>
      </c>
      <c r="P8" s="120">
        <v>0</v>
      </c>
    </row>
    <row r="9" spans="1:26" x14ac:dyDescent="0.2">
      <c r="A9" s="88"/>
      <c r="B9" s="88"/>
      <c r="C9" s="26" t="s">
        <v>4</v>
      </c>
      <c r="D9" s="26" t="s">
        <v>47</v>
      </c>
      <c r="E9" s="36">
        <v>0</v>
      </c>
      <c r="F9" s="27">
        <v>0</v>
      </c>
      <c r="G9" s="32">
        <v>0</v>
      </c>
      <c r="H9" s="118" t="e">
        <f t="shared" si="0"/>
        <v>#DIV/0!</v>
      </c>
      <c r="I9" s="27">
        <v>0</v>
      </c>
      <c r="J9" s="32">
        <v>0</v>
      </c>
      <c r="K9" s="118" t="e">
        <f t="shared" si="1"/>
        <v>#DIV/0!</v>
      </c>
      <c r="L9" s="32">
        <v>0</v>
      </c>
      <c r="M9" s="118" t="e">
        <f t="shared" si="1"/>
        <v>#DIV/0!</v>
      </c>
      <c r="N9" s="29">
        <f t="shared" si="2"/>
        <v>0</v>
      </c>
      <c r="O9" s="118" t="e">
        <f t="shared" ref="O9" si="4">N9/$E9</f>
        <v>#DIV/0!</v>
      </c>
      <c r="P9" s="120">
        <v>0</v>
      </c>
    </row>
    <row r="10" spans="1:26" x14ac:dyDescent="0.2">
      <c r="A10" s="88"/>
      <c r="B10" s="88"/>
      <c r="C10" s="26"/>
      <c r="D10" s="26" t="s">
        <v>48</v>
      </c>
      <c r="E10" s="36">
        <v>114</v>
      </c>
      <c r="F10" s="27">
        <v>89</v>
      </c>
      <c r="G10" s="32">
        <v>0</v>
      </c>
      <c r="H10" s="118">
        <f t="shared" si="0"/>
        <v>0</v>
      </c>
      <c r="I10" s="27">
        <v>100</v>
      </c>
      <c r="J10" s="32">
        <v>1</v>
      </c>
      <c r="K10" s="118">
        <f t="shared" si="1"/>
        <v>8.771929824561403E-3</v>
      </c>
      <c r="L10" s="32">
        <v>0</v>
      </c>
      <c r="M10" s="118">
        <f t="shared" si="1"/>
        <v>0</v>
      </c>
      <c r="N10" s="29">
        <f t="shared" si="2"/>
        <v>1</v>
      </c>
      <c r="O10" s="118">
        <f t="shared" ref="O10" si="5">N10/$E10</f>
        <v>8.771929824561403E-3</v>
      </c>
      <c r="P10" s="120">
        <v>1</v>
      </c>
    </row>
    <row r="11" spans="1:26" x14ac:dyDescent="0.2">
      <c r="A11" s="88"/>
      <c r="B11" s="88"/>
      <c r="C11" s="26" t="s">
        <v>5</v>
      </c>
      <c r="D11" s="26" t="s">
        <v>47</v>
      </c>
      <c r="E11" s="36">
        <v>0</v>
      </c>
      <c r="F11" s="27">
        <v>0</v>
      </c>
      <c r="G11" s="32">
        <v>0</v>
      </c>
      <c r="H11" s="118" t="e">
        <f t="shared" si="0"/>
        <v>#DIV/0!</v>
      </c>
      <c r="I11" s="27">
        <v>0</v>
      </c>
      <c r="J11" s="32">
        <v>0</v>
      </c>
      <c r="K11" s="118" t="e">
        <f t="shared" si="1"/>
        <v>#DIV/0!</v>
      </c>
      <c r="L11" s="32">
        <v>0</v>
      </c>
      <c r="M11" s="118" t="e">
        <f t="shared" si="1"/>
        <v>#DIV/0!</v>
      </c>
      <c r="N11" s="29">
        <f t="shared" si="2"/>
        <v>0</v>
      </c>
      <c r="O11" s="118" t="e">
        <f t="shared" ref="O11" si="6">N11/$E11</f>
        <v>#DIV/0!</v>
      </c>
      <c r="P11" s="120">
        <v>0</v>
      </c>
    </row>
    <row r="12" spans="1:26" x14ac:dyDescent="0.2">
      <c r="A12" s="88"/>
      <c r="B12" s="88"/>
      <c r="C12" s="26"/>
      <c r="D12" s="26" t="s">
        <v>48</v>
      </c>
      <c r="E12" s="36">
        <v>119</v>
      </c>
      <c r="F12" s="27">
        <v>89</v>
      </c>
      <c r="G12" s="32">
        <v>0</v>
      </c>
      <c r="H12" s="118">
        <f t="shared" si="0"/>
        <v>0</v>
      </c>
      <c r="I12" s="27">
        <v>100</v>
      </c>
      <c r="J12" s="32">
        <v>0</v>
      </c>
      <c r="K12" s="118">
        <f t="shared" si="1"/>
        <v>0</v>
      </c>
      <c r="L12" s="32">
        <v>0</v>
      </c>
      <c r="M12" s="118">
        <f t="shared" si="1"/>
        <v>0</v>
      </c>
      <c r="N12" s="29">
        <f t="shared" si="2"/>
        <v>0</v>
      </c>
      <c r="O12" s="118">
        <f t="shared" ref="O12" si="7">N12/$E12</f>
        <v>0</v>
      </c>
      <c r="P12" s="120">
        <v>2</v>
      </c>
    </row>
    <row r="13" spans="1:26" x14ac:dyDescent="0.2">
      <c r="A13" s="88"/>
      <c r="B13" s="88"/>
      <c r="C13" s="26" t="s">
        <v>6</v>
      </c>
      <c r="D13" s="26" t="s">
        <v>47</v>
      </c>
      <c r="E13" s="36">
        <v>114</v>
      </c>
      <c r="F13" s="27">
        <v>73</v>
      </c>
      <c r="G13" s="32">
        <v>2</v>
      </c>
      <c r="H13" s="118">
        <f t="shared" si="0"/>
        <v>1.7543859649122806E-2</v>
      </c>
      <c r="I13" s="27">
        <v>100</v>
      </c>
      <c r="J13" s="32">
        <v>1</v>
      </c>
      <c r="K13" s="118">
        <f t="shared" si="1"/>
        <v>8.771929824561403E-3</v>
      </c>
      <c r="L13" s="32">
        <v>0</v>
      </c>
      <c r="M13" s="118">
        <f t="shared" si="1"/>
        <v>0</v>
      </c>
      <c r="N13" s="29">
        <f t="shared" si="2"/>
        <v>3</v>
      </c>
      <c r="O13" s="118">
        <f t="shared" ref="O13" si="8">N13/$E13</f>
        <v>2.6315789473684209E-2</v>
      </c>
      <c r="P13" s="120">
        <v>2</v>
      </c>
    </row>
    <row r="14" spans="1:26" x14ac:dyDescent="0.2">
      <c r="A14" s="88"/>
      <c r="B14" s="88"/>
      <c r="C14" s="26"/>
      <c r="D14" s="26" t="s">
        <v>48</v>
      </c>
      <c r="E14" s="36">
        <v>0</v>
      </c>
      <c r="F14" s="27">
        <v>0</v>
      </c>
      <c r="G14" s="32">
        <v>0</v>
      </c>
      <c r="H14" s="118" t="e">
        <f t="shared" si="0"/>
        <v>#DIV/0!</v>
      </c>
      <c r="I14" s="27">
        <v>0</v>
      </c>
      <c r="J14" s="32">
        <v>0</v>
      </c>
      <c r="K14" s="118" t="e">
        <f t="shared" si="1"/>
        <v>#DIV/0!</v>
      </c>
      <c r="L14" s="32">
        <v>0</v>
      </c>
      <c r="M14" s="118" t="e">
        <f t="shared" si="1"/>
        <v>#DIV/0!</v>
      </c>
      <c r="N14" s="29">
        <f t="shared" si="2"/>
        <v>0</v>
      </c>
      <c r="O14" s="118" t="e">
        <f t="shared" ref="O14" si="9">N14/$E14</f>
        <v>#DIV/0!</v>
      </c>
      <c r="P14" s="120">
        <v>0</v>
      </c>
    </row>
    <row r="15" spans="1:26" ht="17.25" customHeight="1" x14ac:dyDescent="0.2">
      <c r="A15" s="88"/>
      <c r="B15" s="88"/>
      <c r="C15" s="26" t="s">
        <v>25</v>
      </c>
      <c r="D15" s="26"/>
      <c r="E15" s="37">
        <f>SUM(E7:E14)</f>
        <v>472</v>
      </c>
      <c r="F15" s="30">
        <f>AVERAGEIF(F7:F14,"&lt;&gt;0")</f>
        <v>81</v>
      </c>
      <c r="G15" s="28">
        <f>SUM(G7:G14)</f>
        <v>2</v>
      </c>
      <c r="H15" s="118">
        <f t="shared" si="0"/>
        <v>4.2372881355932203E-3</v>
      </c>
      <c r="I15" s="30">
        <f>AVERAGEIF(I7:I14,"&lt;&gt;0")</f>
        <v>100</v>
      </c>
      <c r="J15" s="29">
        <f>SUM(J7:J14)</f>
        <v>2</v>
      </c>
      <c r="K15" s="118">
        <f t="shared" si="1"/>
        <v>4.2372881355932203E-3</v>
      </c>
      <c r="L15" s="28">
        <f>SUM(L7:L14)</f>
        <v>0</v>
      </c>
      <c r="M15" s="118">
        <f t="shared" si="1"/>
        <v>0</v>
      </c>
      <c r="N15" s="28">
        <f>G15+J15+L15</f>
        <v>4</v>
      </c>
      <c r="O15" s="118">
        <f t="shared" ref="O15" si="10">N15/$E15</f>
        <v>8.4745762711864406E-3</v>
      </c>
      <c r="P15" s="28">
        <f>SUM(P7:P14)</f>
        <v>5</v>
      </c>
    </row>
    <row r="16" spans="1:26" x14ac:dyDescent="0.2">
      <c r="A16" s="88"/>
      <c r="B16" s="88"/>
      <c r="C16" s="26" t="s">
        <v>7</v>
      </c>
      <c r="D16" s="26" t="s">
        <v>47</v>
      </c>
      <c r="E16" s="36">
        <v>109</v>
      </c>
      <c r="F16" s="27">
        <v>82</v>
      </c>
      <c r="G16" s="32">
        <v>3</v>
      </c>
      <c r="H16" s="118">
        <f t="shared" si="0"/>
        <v>2.7522935779816515E-2</v>
      </c>
      <c r="I16" s="27">
        <v>104</v>
      </c>
      <c r="J16" s="32">
        <v>0</v>
      </c>
      <c r="K16" s="118">
        <f t="shared" si="1"/>
        <v>0</v>
      </c>
      <c r="L16" s="32">
        <v>0</v>
      </c>
      <c r="M16" s="118">
        <f t="shared" si="1"/>
        <v>0</v>
      </c>
      <c r="N16" s="29">
        <f t="shared" ref="N16:N27" si="11">G16+J16+L16</f>
        <v>3</v>
      </c>
      <c r="O16" s="118">
        <f t="shared" ref="O16" si="12">N16/$E16</f>
        <v>2.7522935779816515E-2</v>
      </c>
      <c r="P16" s="120">
        <v>8</v>
      </c>
    </row>
    <row r="17" spans="1:17" x14ac:dyDescent="0.2">
      <c r="A17" s="88"/>
      <c r="B17" s="88"/>
      <c r="C17" s="26"/>
      <c r="D17" s="26" t="s">
        <v>48</v>
      </c>
      <c r="E17" s="36">
        <v>0</v>
      </c>
      <c r="F17" s="27">
        <v>0</v>
      </c>
      <c r="G17" s="32">
        <v>0</v>
      </c>
      <c r="H17" s="118" t="e">
        <f t="shared" si="0"/>
        <v>#DIV/0!</v>
      </c>
      <c r="I17" s="27">
        <v>0</v>
      </c>
      <c r="J17" s="32">
        <v>0</v>
      </c>
      <c r="K17" s="118" t="e">
        <f t="shared" si="1"/>
        <v>#DIV/0!</v>
      </c>
      <c r="L17" s="32">
        <v>0</v>
      </c>
      <c r="M17" s="118" t="e">
        <f t="shared" si="1"/>
        <v>#DIV/0!</v>
      </c>
      <c r="N17" s="29">
        <f t="shared" si="11"/>
        <v>0</v>
      </c>
      <c r="O17" s="118" t="e">
        <f t="shared" ref="O17" si="13">N17/$E17</f>
        <v>#DIV/0!</v>
      </c>
      <c r="P17" s="120">
        <v>0</v>
      </c>
    </row>
    <row r="18" spans="1:17" x14ac:dyDescent="0.2">
      <c r="A18" s="88"/>
      <c r="B18" s="88"/>
      <c r="C18" s="31" t="s">
        <v>8</v>
      </c>
      <c r="D18" s="26" t="s">
        <v>47</v>
      </c>
      <c r="E18" s="36">
        <v>0</v>
      </c>
      <c r="F18" s="27">
        <v>0</v>
      </c>
      <c r="G18" s="32">
        <v>0</v>
      </c>
      <c r="H18" s="118" t="e">
        <f t="shared" si="0"/>
        <v>#DIV/0!</v>
      </c>
      <c r="I18" s="27">
        <v>0</v>
      </c>
      <c r="J18" s="32">
        <v>0</v>
      </c>
      <c r="K18" s="118" t="e">
        <f t="shared" si="1"/>
        <v>#DIV/0!</v>
      </c>
      <c r="L18" s="32">
        <v>0</v>
      </c>
      <c r="M18" s="118" t="e">
        <f t="shared" si="1"/>
        <v>#DIV/0!</v>
      </c>
      <c r="N18" s="29">
        <f t="shared" si="11"/>
        <v>0</v>
      </c>
      <c r="O18" s="118" t="e">
        <f t="shared" ref="O18" si="14">N18/$E18</f>
        <v>#DIV/0!</v>
      </c>
      <c r="P18" s="120">
        <v>0</v>
      </c>
    </row>
    <row r="19" spans="1:17" x14ac:dyDescent="0.2">
      <c r="A19" s="88"/>
      <c r="B19" s="88"/>
      <c r="C19" s="31"/>
      <c r="D19" s="26" t="s">
        <v>48</v>
      </c>
      <c r="E19" s="36">
        <v>80</v>
      </c>
      <c r="F19" s="27">
        <v>94</v>
      </c>
      <c r="G19" s="32">
        <v>3</v>
      </c>
      <c r="H19" s="118">
        <f t="shared" si="0"/>
        <v>3.7499999999999999E-2</v>
      </c>
      <c r="I19" s="27">
        <v>104</v>
      </c>
      <c r="J19" s="32">
        <v>0</v>
      </c>
      <c r="K19" s="118">
        <f t="shared" si="1"/>
        <v>0</v>
      </c>
      <c r="L19" s="32">
        <v>0</v>
      </c>
      <c r="M19" s="118">
        <f t="shared" si="1"/>
        <v>0</v>
      </c>
      <c r="N19" s="29">
        <f t="shared" si="11"/>
        <v>3</v>
      </c>
      <c r="O19" s="118">
        <f t="shared" ref="O19" si="15">N19/$E19</f>
        <v>3.7499999999999999E-2</v>
      </c>
      <c r="P19" s="120">
        <v>8</v>
      </c>
    </row>
    <row r="20" spans="1:17" x14ac:dyDescent="0.2">
      <c r="A20" s="88"/>
      <c r="B20" s="88"/>
      <c r="C20" s="31" t="s">
        <v>9</v>
      </c>
      <c r="D20" s="26" t="s">
        <v>47</v>
      </c>
      <c r="E20" s="36">
        <v>0</v>
      </c>
      <c r="F20" s="27">
        <v>0</v>
      </c>
      <c r="G20" s="32">
        <v>0</v>
      </c>
      <c r="H20" s="118" t="e">
        <f t="shared" si="0"/>
        <v>#DIV/0!</v>
      </c>
      <c r="I20" s="27">
        <v>0</v>
      </c>
      <c r="J20" s="32">
        <v>0</v>
      </c>
      <c r="K20" s="118" t="e">
        <f t="shared" si="1"/>
        <v>#DIV/0!</v>
      </c>
      <c r="L20" s="32">
        <v>0</v>
      </c>
      <c r="M20" s="118" t="e">
        <f t="shared" si="1"/>
        <v>#DIV/0!</v>
      </c>
      <c r="N20" s="29">
        <f t="shared" si="11"/>
        <v>0</v>
      </c>
      <c r="O20" s="118" t="e">
        <f t="shared" ref="O20" si="16">N20/$E20</f>
        <v>#DIV/0!</v>
      </c>
      <c r="P20" s="120">
        <v>0</v>
      </c>
    </row>
    <row r="21" spans="1:17" x14ac:dyDescent="0.2">
      <c r="A21" s="88"/>
      <c r="B21" s="88"/>
      <c r="C21" s="31"/>
      <c r="D21" s="26" t="s">
        <v>48</v>
      </c>
      <c r="E21" s="36">
        <v>72</v>
      </c>
      <c r="F21" s="27">
        <v>94</v>
      </c>
      <c r="G21" s="32">
        <v>4</v>
      </c>
      <c r="H21" s="118">
        <f t="shared" si="0"/>
        <v>5.5555555555555552E-2</v>
      </c>
      <c r="I21" s="27">
        <v>104</v>
      </c>
      <c r="J21" s="32">
        <v>1</v>
      </c>
      <c r="K21" s="118">
        <f t="shared" si="1"/>
        <v>1.3888888888888888E-2</v>
      </c>
      <c r="L21" s="32">
        <v>0</v>
      </c>
      <c r="M21" s="118">
        <f t="shared" si="1"/>
        <v>0</v>
      </c>
      <c r="N21" s="29">
        <f t="shared" si="11"/>
        <v>5</v>
      </c>
      <c r="O21" s="118">
        <f t="shared" ref="O21" si="17">N21/$E21</f>
        <v>6.9444444444444448E-2</v>
      </c>
      <c r="P21" s="120">
        <v>7</v>
      </c>
    </row>
    <row r="22" spans="1:17" x14ac:dyDescent="0.2">
      <c r="A22" s="88"/>
      <c r="B22" s="88"/>
      <c r="C22" s="31" t="s">
        <v>10</v>
      </c>
      <c r="D22" s="26" t="s">
        <v>47</v>
      </c>
      <c r="E22" s="36">
        <v>0</v>
      </c>
      <c r="F22" s="27">
        <v>0</v>
      </c>
      <c r="G22" s="32">
        <v>0</v>
      </c>
      <c r="H22" s="118" t="e">
        <f t="shared" si="0"/>
        <v>#DIV/0!</v>
      </c>
      <c r="I22" s="27">
        <v>0</v>
      </c>
      <c r="J22" s="32">
        <v>0</v>
      </c>
      <c r="K22" s="118" t="e">
        <f t="shared" si="1"/>
        <v>#DIV/0!</v>
      </c>
      <c r="L22" s="32">
        <v>0</v>
      </c>
      <c r="M22" s="118" t="e">
        <f t="shared" si="1"/>
        <v>#DIV/0!</v>
      </c>
      <c r="N22" s="29">
        <f t="shared" si="11"/>
        <v>0</v>
      </c>
      <c r="O22" s="118" t="e">
        <f t="shared" ref="O22" si="18">N22/$E22</f>
        <v>#DIV/0!</v>
      </c>
      <c r="P22" s="120">
        <v>0</v>
      </c>
    </row>
    <row r="23" spans="1:17" x14ac:dyDescent="0.2">
      <c r="A23" s="88"/>
      <c r="B23" s="88"/>
      <c r="C23" s="31"/>
      <c r="D23" s="26" t="s">
        <v>48</v>
      </c>
      <c r="E23" s="36">
        <v>67</v>
      </c>
      <c r="F23" s="27">
        <v>94</v>
      </c>
      <c r="G23" s="32">
        <v>4</v>
      </c>
      <c r="H23" s="118">
        <f t="shared" si="0"/>
        <v>5.9701492537313432E-2</v>
      </c>
      <c r="I23" s="27">
        <v>104</v>
      </c>
      <c r="J23" s="32">
        <v>1</v>
      </c>
      <c r="K23" s="118">
        <f t="shared" si="1"/>
        <v>1.4925373134328358E-2</v>
      </c>
      <c r="L23" s="32">
        <v>0</v>
      </c>
      <c r="M23" s="118">
        <f t="shared" si="1"/>
        <v>0</v>
      </c>
      <c r="N23" s="29">
        <f t="shared" si="11"/>
        <v>5</v>
      </c>
      <c r="O23" s="118">
        <f t="shared" ref="O23" si="19">N23/$E23</f>
        <v>7.4626865671641784E-2</v>
      </c>
      <c r="P23" s="120">
        <v>6</v>
      </c>
    </row>
    <row r="24" spans="1:17" x14ac:dyDescent="0.2">
      <c r="A24" s="88"/>
      <c r="B24" s="88"/>
      <c r="C24" s="31" t="s">
        <v>11</v>
      </c>
      <c r="D24" s="26" t="s">
        <v>47</v>
      </c>
      <c r="E24" s="36">
        <v>80</v>
      </c>
      <c r="F24" s="27">
        <v>82</v>
      </c>
      <c r="G24" s="32">
        <v>3</v>
      </c>
      <c r="H24" s="118">
        <f t="shared" si="0"/>
        <v>3.7499999999999999E-2</v>
      </c>
      <c r="I24" s="27">
        <v>104</v>
      </c>
      <c r="J24" s="32">
        <v>2</v>
      </c>
      <c r="K24" s="118">
        <f t="shared" si="1"/>
        <v>2.5000000000000001E-2</v>
      </c>
      <c r="L24" s="32">
        <v>0</v>
      </c>
      <c r="M24" s="118">
        <f t="shared" si="1"/>
        <v>0</v>
      </c>
      <c r="N24" s="29">
        <f t="shared" si="11"/>
        <v>5</v>
      </c>
      <c r="O24" s="118">
        <f t="shared" ref="O24" si="20">N24/$E24</f>
        <v>6.25E-2</v>
      </c>
      <c r="P24" s="120">
        <v>7</v>
      </c>
    </row>
    <row r="25" spans="1:17" ht="18" customHeight="1" x14ac:dyDescent="0.2">
      <c r="A25" s="88"/>
      <c r="B25" s="88"/>
      <c r="C25" s="31" t="s">
        <v>26</v>
      </c>
      <c r="D25" s="31"/>
      <c r="E25" s="37">
        <f>SUM(E16:E24)</f>
        <v>408</v>
      </c>
      <c r="F25" s="30">
        <f>AVERAGEIF(F16:F24,"&lt;&gt;0")</f>
        <v>89.2</v>
      </c>
      <c r="G25" s="29">
        <f>SUM(G16:G24)</f>
        <v>17</v>
      </c>
      <c r="H25" s="118">
        <f t="shared" si="0"/>
        <v>4.1666666666666664E-2</v>
      </c>
      <c r="I25" s="30">
        <f>AVERAGEIF(I16:I24,"&lt;&gt;0")</f>
        <v>104</v>
      </c>
      <c r="J25" s="29">
        <f>SUM(J16:J24)</f>
        <v>4</v>
      </c>
      <c r="K25" s="118">
        <f t="shared" si="1"/>
        <v>9.8039215686274508E-3</v>
      </c>
      <c r="L25" s="29">
        <f>SUM(L16:L24)</f>
        <v>0</v>
      </c>
      <c r="M25" s="118">
        <f t="shared" si="1"/>
        <v>0</v>
      </c>
      <c r="N25" s="29">
        <f>N24+N23+N22+N21+N20+N19+N18+N17+N16</f>
        <v>21</v>
      </c>
      <c r="O25" s="118">
        <f t="shared" ref="O25" si="21">N25/$E25</f>
        <v>5.1470588235294115E-2</v>
      </c>
      <c r="P25" s="29">
        <f>SUM(P16:P24)</f>
        <v>36</v>
      </c>
    </row>
    <row r="26" spans="1:17" x14ac:dyDescent="0.2">
      <c r="A26" s="88"/>
      <c r="B26" s="88"/>
      <c r="C26" s="31" t="s">
        <v>12</v>
      </c>
      <c r="D26" s="26" t="s">
        <v>47</v>
      </c>
      <c r="E26" s="36">
        <v>25</v>
      </c>
      <c r="F26" s="27">
        <v>82</v>
      </c>
      <c r="G26" s="32">
        <v>2</v>
      </c>
      <c r="H26" s="118">
        <f t="shared" si="0"/>
        <v>0.08</v>
      </c>
      <c r="I26" s="27">
        <v>104</v>
      </c>
      <c r="J26" s="32">
        <v>1</v>
      </c>
      <c r="K26" s="118">
        <f t="shared" si="1"/>
        <v>0.04</v>
      </c>
      <c r="L26" s="32">
        <v>0</v>
      </c>
      <c r="M26" s="118">
        <f t="shared" si="1"/>
        <v>0</v>
      </c>
      <c r="N26" s="29">
        <f t="shared" si="11"/>
        <v>3</v>
      </c>
      <c r="O26" s="118">
        <f t="shared" ref="O26" si="22">N26/$E26</f>
        <v>0.12</v>
      </c>
      <c r="P26" s="120">
        <v>5</v>
      </c>
    </row>
    <row r="27" spans="1:17" x14ac:dyDescent="0.2">
      <c r="A27" s="88"/>
      <c r="B27" s="88"/>
      <c r="C27" s="31" t="s">
        <v>13</v>
      </c>
      <c r="D27" s="26" t="s">
        <v>47</v>
      </c>
      <c r="E27" s="36">
        <v>22</v>
      </c>
      <c r="F27" s="27">
        <v>82</v>
      </c>
      <c r="G27" s="32">
        <v>4</v>
      </c>
      <c r="H27" s="118">
        <f t="shared" si="0"/>
        <v>0.18181818181818182</v>
      </c>
      <c r="I27" s="27">
        <v>104</v>
      </c>
      <c r="J27" s="32">
        <v>1</v>
      </c>
      <c r="K27" s="118">
        <f t="shared" si="1"/>
        <v>4.5454545454545456E-2</v>
      </c>
      <c r="L27" s="32">
        <v>0</v>
      </c>
      <c r="M27" s="118">
        <f t="shared" si="1"/>
        <v>0</v>
      </c>
      <c r="N27" s="29">
        <f t="shared" si="11"/>
        <v>5</v>
      </c>
      <c r="O27" s="118">
        <f t="shared" ref="O27" si="23">N27/$E27</f>
        <v>0.22727272727272727</v>
      </c>
      <c r="P27" s="120">
        <v>5</v>
      </c>
    </row>
    <row r="28" spans="1:17" ht="17.25" customHeight="1" x14ac:dyDescent="0.2">
      <c r="A28" s="88"/>
      <c r="B28" s="88"/>
      <c r="C28" s="31" t="s">
        <v>27</v>
      </c>
      <c r="D28" s="31"/>
      <c r="E28" s="37">
        <f>SUM(E26:E27)</f>
        <v>47</v>
      </c>
      <c r="F28" s="30">
        <f>AVERAGEIF(F26:F27,"&lt;&gt;0")</f>
        <v>82</v>
      </c>
      <c r="G28" s="28">
        <f>SUM(G26:G27)</f>
        <v>6</v>
      </c>
      <c r="H28" s="118">
        <f t="shared" si="0"/>
        <v>0.1276595744680851</v>
      </c>
      <c r="I28" s="30">
        <f>AVERAGEIF(I26:I27,"&lt;&gt;0")</f>
        <v>104</v>
      </c>
      <c r="J28" s="28">
        <f>SUM(J26:J27)</f>
        <v>2</v>
      </c>
      <c r="K28" s="118">
        <f t="shared" si="1"/>
        <v>4.2553191489361701E-2</v>
      </c>
      <c r="L28" s="28">
        <f>SUM(L26:L27)</f>
        <v>0</v>
      </c>
      <c r="M28" s="118">
        <f t="shared" si="1"/>
        <v>0</v>
      </c>
      <c r="N28" s="29">
        <f>N26+N27</f>
        <v>8</v>
      </c>
      <c r="O28" s="118">
        <f t="shared" ref="O28" si="24">N28/$E28</f>
        <v>0.1702127659574468</v>
      </c>
      <c r="P28" s="28">
        <f>SUM(P26:P27)</f>
        <v>10</v>
      </c>
      <c r="Q28" s="20" t="s">
        <v>174</v>
      </c>
    </row>
    <row r="29" spans="1:17" x14ac:dyDescent="0.2">
      <c r="A29" s="89"/>
      <c r="B29" s="89"/>
      <c r="C29" s="26" t="s">
        <v>2</v>
      </c>
      <c r="D29" s="26"/>
      <c r="E29" s="37">
        <f>E15+E25+E28</f>
        <v>927</v>
      </c>
      <c r="F29" s="30"/>
      <c r="G29" s="28">
        <f>G15+G25+G28</f>
        <v>25</v>
      </c>
      <c r="H29" s="118">
        <f t="shared" si="0"/>
        <v>2.696871628910464E-2</v>
      </c>
      <c r="I29" s="30"/>
      <c r="J29" s="28">
        <f>J15+J25+J28</f>
        <v>8</v>
      </c>
      <c r="K29" s="118">
        <f t="shared" si="1"/>
        <v>8.6299892125134836E-3</v>
      </c>
      <c r="L29" s="28">
        <f>L15+L25+L28</f>
        <v>0</v>
      </c>
      <c r="M29" s="118">
        <f t="shared" si="1"/>
        <v>0</v>
      </c>
      <c r="N29" s="29">
        <f>N15+N25+N28</f>
        <v>33</v>
      </c>
      <c r="O29" s="118">
        <f t="shared" ref="O29" si="25">N29/$E29</f>
        <v>3.5598705501618123E-2</v>
      </c>
      <c r="P29" s="28">
        <f>P15+P25+P28</f>
        <v>51</v>
      </c>
    </row>
    <row r="30" spans="1:17" x14ac:dyDescent="0.2">
      <c r="A30" s="91"/>
      <c r="B30" s="91"/>
      <c r="C30" s="38"/>
      <c r="D30" s="38"/>
      <c r="E30" s="38"/>
      <c r="F30" s="39"/>
      <c r="G30" s="40"/>
      <c r="H30" s="40"/>
      <c r="I30" s="39"/>
      <c r="J30" s="40"/>
      <c r="K30" s="40"/>
      <c r="L30" s="40"/>
      <c r="M30" s="38"/>
      <c r="N30" s="38"/>
      <c r="O30" s="40"/>
      <c r="P30" s="40"/>
    </row>
    <row r="31" spans="1:17" s="41" customFormat="1" ht="32.25" customHeight="1" x14ac:dyDescent="0.2">
      <c r="A31" s="92"/>
      <c r="B31" s="123" t="s">
        <v>88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</row>
    <row r="32" spans="1:17" s="41" customFormat="1" ht="15.75" customHeight="1" x14ac:dyDescent="0.2">
      <c r="A32" s="92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</row>
    <row r="33" spans="1:16" s="41" customFormat="1" ht="21" customHeight="1" x14ac:dyDescent="0.2">
      <c r="A33" s="92"/>
      <c r="B33" s="122" t="s">
        <v>77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</row>
  </sheetData>
  <sheetProtection selectLockedCells="1" selectUnlockedCells="1"/>
  <protectedRanges>
    <protectedRange password="CF7A" sqref="H7:H30 K7:K30 M7:M30 O7:O30" name="Диапазон1"/>
  </protectedRanges>
  <autoFilter ref="A6:Z29"/>
  <mergeCells count="11">
    <mergeCell ref="B33:P33"/>
    <mergeCell ref="A1:P1"/>
    <mergeCell ref="A2:P2"/>
    <mergeCell ref="D4:D5"/>
    <mergeCell ref="B31:P32"/>
    <mergeCell ref="F4:O4"/>
    <mergeCell ref="P4:P5"/>
    <mergeCell ref="A4:A5"/>
    <mergeCell ref="B4:B5"/>
    <mergeCell ref="C4:C5"/>
    <mergeCell ref="E4:E5"/>
  </mergeCells>
  <phoneticPr fontId="1" type="noConversion"/>
  <conditionalFormatting sqref="H7:H29 K7:K29 M7:M29 O7:O29">
    <cfRule type="cellIs" dxfId="2" priority="1" operator="greaterThan">
      <formula>1</formula>
    </cfRule>
  </conditionalFormatting>
  <pageMargins left="0.25" right="0.25" top="0.75" bottom="0.75" header="0.3" footer="0.3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5"/>
  <sheetViews>
    <sheetView workbookViewId="0">
      <pane xSplit="3" ySplit="6" topLeftCell="E7" activePane="bottomRight" state="frozen"/>
      <selection pane="topRight" activeCell="D1" sqref="D1"/>
      <selection pane="bottomLeft" activeCell="A7" sqref="A7"/>
      <selection pane="bottomRight" activeCell="T7" sqref="T7:X29"/>
    </sheetView>
  </sheetViews>
  <sheetFormatPr defaultRowHeight="12.75" x14ac:dyDescent="0.2"/>
  <cols>
    <col min="1" max="1" width="3.5703125" style="5" customWidth="1"/>
    <col min="2" max="2" width="4.5703125" style="5" customWidth="1"/>
    <col min="3" max="3" width="8.140625" style="1" customWidth="1"/>
    <col min="4" max="4" width="8.5703125" style="1" customWidth="1"/>
    <col min="5" max="7" width="8.85546875" style="1" customWidth="1"/>
    <col min="8" max="8" width="9.140625" style="1"/>
    <col min="9" max="9" width="7.85546875" style="1" bestFit="1" customWidth="1"/>
    <col min="10" max="10" width="11.85546875" style="1" customWidth="1"/>
    <col min="11" max="11" width="10.85546875" style="1" customWidth="1"/>
    <col min="12" max="12" width="10.140625" style="1" customWidth="1"/>
    <col min="13" max="13" width="9.7109375" style="1" customWidth="1"/>
    <col min="14" max="15" width="9.42578125" style="1" customWidth="1"/>
    <col min="16" max="16" width="9.7109375" style="1" customWidth="1"/>
    <col min="17" max="17" width="6" style="1" customWidth="1"/>
    <col min="18" max="18" width="6.85546875" style="1" customWidth="1"/>
    <col min="19" max="19" width="5.85546875" style="1" customWidth="1"/>
    <col min="20" max="20" width="7" style="1" customWidth="1"/>
    <col min="21" max="21" width="5.85546875" style="1" customWidth="1"/>
    <col min="22" max="24" width="7.28515625" style="1" customWidth="1"/>
    <col min="25" max="25" width="5.140625" style="1" customWidth="1"/>
    <col min="26" max="28" width="9.140625" style="1"/>
    <col min="29" max="29" width="5.42578125" style="1" customWidth="1"/>
    <col min="30" max="30" width="9.140625" style="1"/>
    <col min="31" max="31" width="6" style="1" customWidth="1"/>
    <col min="32" max="32" width="9.140625" style="1"/>
    <col min="33" max="33" width="6.28515625" style="1" customWidth="1"/>
    <col min="34" max="34" width="9.140625" style="1"/>
    <col min="35" max="35" width="7.42578125" style="1" customWidth="1"/>
    <col min="36" max="36" width="7.85546875" style="1" bestFit="1" customWidth="1"/>
    <col min="37" max="37" width="6.42578125" style="1" customWidth="1"/>
    <col min="38" max="38" width="7.85546875" style="1" bestFit="1" customWidth="1"/>
    <col min="39" max="39" width="7.28515625" style="1" customWidth="1"/>
    <col min="40" max="40" width="9.140625" style="1"/>
    <col min="41" max="41" width="5.42578125" style="1" customWidth="1"/>
    <col min="42" max="42" width="9.140625" style="1"/>
    <col min="43" max="43" width="6" style="1" customWidth="1"/>
    <col min="44" max="44" width="9.140625" style="1"/>
    <col min="45" max="45" width="6.28515625" style="1" customWidth="1"/>
    <col min="46" max="16384" width="9.140625" style="1"/>
  </cols>
  <sheetData>
    <row r="1" spans="1:45" x14ac:dyDescent="0.2">
      <c r="C1" s="6" t="s">
        <v>33</v>
      </c>
      <c r="D1" s="6"/>
    </row>
    <row r="2" spans="1:45" ht="20.25" customHeight="1" x14ac:dyDescent="0.2">
      <c r="C2" s="139" t="s">
        <v>122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40"/>
      <c r="U2" s="140"/>
      <c r="V2" s="140"/>
      <c r="W2" s="140"/>
      <c r="X2" s="140"/>
      <c r="Y2" s="140"/>
    </row>
    <row r="3" spans="1:45" ht="15.75" customHeight="1" x14ac:dyDescent="0.2">
      <c r="A3" s="147" t="s">
        <v>16</v>
      </c>
      <c r="B3" s="147" t="s">
        <v>28</v>
      </c>
      <c r="C3" s="141" t="s">
        <v>14</v>
      </c>
      <c r="D3" s="141" t="s">
        <v>93</v>
      </c>
      <c r="E3" s="141" t="s">
        <v>67</v>
      </c>
      <c r="F3" s="150" t="s">
        <v>94</v>
      </c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2"/>
      <c r="V3" s="144" t="s">
        <v>102</v>
      </c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6"/>
      <c r="AH3" s="132" t="s">
        <v>104</v>
      </c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</row>
    <row r="4" spans="1:45" ht="28.5" customHeight="1" x14ac:dyDescent="0.2">
      <c r="A4" s="148"/>
      <c r="B4" s="148"/>
      <c r="C4" s="142"/>
      <c r="D4" s="142"/>
      <c r="E4" s="142"/>
      <c r="F4" s="131" t="s">
        <v>34</v>
      </c>
      <c r="G4" s="131"/>
      <c r="H4" s="131"/>
      <c r="I4" s="131"/>
      <c r="J4" s="131" t="s">
        <v>35</v>
      </c>
      <c r="K4" s="131"/>
      <c r="L4" s="131"/>
      <c r="M4" s="131"/>
      <c r="N4" s="131"/>
      <c r="O4" s="131"/>
      <c r="P4" s="131"/>
      <c r="Q4" s="131"/>
      <c r="R4" s="137" t="s">
        <v>95</v>
      </c>
      <c r="S4" s="137" t="s">
        <v>15</v>
      </c>
      <c r="T4" s="131" t="s">
        <v>98</v>
      </c>
      <c r="U4" s="131"/>
      <c r="V4" s="137" t="s">
        <v>83</v>
      </c>
      <c r="W4" s="137" t="s">
        <v>99</v>
      </c>
      <c r="X4" s="137" t="s">
        <v>80</v>
      </c>
      <c r="Y4" s="137" t="s">
        <v>15</v>
      </c>
      <c r="Z4" s="137" t="s">
        <v>100</v>
      </c>
      <c r="AA4" s="137" t="s">
        <v>101</v>
      </c>
      <c r="AB4" s="131" t="s">
        <v>110</v>
      </c>
      <c r="AC4" s="131"/>
      <c r="AD4" s="131"/>
      <c r="AE4" s="131"/>
      <c r="AF4" s="131"/>
      <c r="AG4" s="131"/>
      <c r="AH4" s="131" t="s">
        <v>105</v>
      </c>
      <c r="AI4" s="131"/>
      <c r="AJ4" s="131" t="s">
        <v>106</v>
      </c>
      <c r="AK4" s="131"/>
      <c r="AL4" s="131" t="s">
        <v>107</v>
      </c>
      <c r="AM4" s="131"/>
      <c r="AN4" s="131" t="s">
        <v>110</v>
      </c>
      <c r="AO4" s="131"/>
      <c r="AP4" s="131"/>
      <c r="AQ4" s="131"/>
      <c r="AR4" s="131"/>
      <c r="AS4" s="131"/>
    </row>
    <row r="5" spans="1:45" ht="117.75" customHeight="1" x14ac:dyDescent="0.2">
      <c r="A5" s="149"/>
      <c r="B5" s="149"/>
      <c r="C5" s="143"/>
      <c r="D5" s="143"/>
      <c r="E5" s="143"/>
      <c r="F5" s="2" t="s">
        <v>96</v>
      </c>
      <c r="G5" s="2" t="s">
        <v>97</v>
      </c>
      <c r="H5" s="2" t="s">
        <v>46</v>
      </c>
      <c r="I5" s="2" t="s">
        <v>15</v>
      </c>
      <c r="J5" s="2" t="s">
        <v>37</v>
      </c>
      <c r="K5" s="2" t="s">
        <v>38</v>
      </c>
      <c r="L5" s="2" t="s">
        <v>39</v>
      </c>
      <c r="M5" s="2" t="s">
        <v>40</v>
      </c>
      <c r="N5" s="2" t="s">
        <v>41</v>
      </c>
      <c r="O5" s="2" t="s">
        <v>78</v>
      </c>
      <c r="P5" s="2" t="s">
        <v>42</v>
      </c>
      <c r="Q5" s="2" t="s">
        <v>15</v>
      </c>
      <c r="R5" s="138"/>
      <c r="S5" s="138"/>
      <c r="T5" s="2" t="s">
        <v>58</v>
      </c>
      <c r="U5" s="2" t="s">
        <v>59</v>
      </c>
      <c r="V5" s="138"/>
      <c r="W5" s="138"/>
      <c r="X5" s="138"/>
      <c r="Y5" s="138"/>
      <c r="Z5" s="138"/>
      <c r="AA5" s="138"/>
      <c r="AB5" s="2" t="s">
        <v>81</v>
      </c>
      <c r="AC5" s="2" t="s">
        <v>15</v>
      </c>
      <c r="AD5" s="2" t="s">
        <v>82</v>
      </c>
      <c r="AE5" s="2" t="s">
        <v>15</v>
      </c>
      <c r="AF5" s="2" t="s">
        <v>108</v>
      </c>
      <c r="AG5" s="2" t="s">
        <v>15</v>
      </c>
      <c r="AH5" s="16" t="s">
        <v>112</v>
      </c>
      <c r="AI5" s="45" t="s">
        <v>113</v>
      </c>
      <c r="AJ5" s="16" t="s">
        <v>103</v>
      </c>
      <c r="AK5" s="45" t="s">
        <v>113</v>
      </c>
      <c r="AL5" s="16" t="s">
        <v>109</v>
      </c>
      <c r="AM5" s="45" t="s">
        <v>113</v>
      </c>
      <c r="AN5" s="2" t="s">
        <v>81</v>
      </c>
      <c r="AO5" s="2" t="s">
        <v>15</v>
      </c>
      <c r="AP5" s="2" t="s">
        <v>82</v>
      </c>
      <c r="AQ5" s="2" t="s">
        <v>15</v>
      </c>
      <c r="AR5" s="2" t="s">
        <v>108</v>
      </c>
      <c r="AS5" s="2" t="s">
        <v>15</v>
      </c>
    </row>
    <row r="6" spans="1:45" ht="12" customHeight="1" x14ac:dyDescent="0.2">
      <c r="A6" s="61">
        <v>1</v>
      </c>
      <c r="B6" s="61">
        <v>2</v>
      </c>
      <c r="C6" s="61">
        <v>3</v>
      </c>
      <c r="D6" s="61">
        <v>4</v>
      </c>
      <c r="E6" s="61">
        <v>5</v>
      </c>
      <c r="F6" s="61">
        <v>6</v>
      </c>
      <c r="G6" s="61">
        <v>7</v>
      </c>
      <c r="H6" s="61">
        <v>8</v>
      </c>
      <c r="I6" s="61">
        <v>9</v>
      </c>
      <c r="J6" s="61">
        <v>10</v>
      </c>
      <c r="K6" s="61">
        <v>11</v>
      </c>
      <c r="L6" s="61">
        <v>12</v>
      </c>
      <c r="M6" s="61">
        <v>13</v>
      </c>
      <c r="N6" s="61">
        <v>14</v>
      </c>
      <c r="O6" s="61">
        <v>15</v>
      </c>
      <c r="P6" s="61">
        <v>16</v>
      </c>
      <c r="Q6" s="61">
        <v>17</v>
      </c>
      <c r="R6" s="61">
        <v>18</v>
      </c>
      <c r="S6" s="61">
        <v>19</v>
      </c>
      <c r="T6" s="61">
        <v>20</v>
      </c>
      <c r="U6" s="61">
        <v>21</v>
      </c>
      <c r="V6" s="61">
        <v>22</v>
      </c>
      <c r="W6" s="61">
        <v>23</v>
      </c>
      <c r="X6" s="61">
        <v>24</v>
      </c>
      <c r="Y6" s="61">
        <v>25</v>
      </c>
      <c r="Z6" s="61">
        <v>26</v>
      </c>
      <c r="AA6" s="61">
        <v>27</v>
      </c>
      <c r="AB6" s="61">
        <v>28</v>
      </c>
      <c r="AC6" s="61">
        <v>29</v>
      </c>
      <c r="AD6" s="61">
        <v>30</v>
      </c>
      <c r="AE6" s="61">
        <v>31</v>
      </c>
      <c r="AF6" s="61">
        <v>32</v>
      </c>
      <c r="AG6" s="61">
        <v>33</v>
      </c>
      <c r="AH6" s="61">
        <v>34</v>
      </c>
      <c r="AI6" s="61">
        <v>35</v>
      </c>
      <c r="AJ6" s="61">
        <v>36</v>
      </c>
      <c r="AK6" s="61">
        <v>37</v>
      </c>
      <c r="AL6" s="61">
        <v>38</v>
      </c>
      <c r="AM6" s="61">
        <v>39</v>
      </c>
      <c r="AN6" s="61">
        <v>40</v>
      </c>
      <c r="AO6" s="61">
        <v>41</v>
      </c>
      <c r="AP6" s="61">
        <v>42</v>
      </c>
      <c r="AQ6" s="61">
        <v>43</v>
      </c>
      <c r="AR6" s="61">
        <v>44</v>
      </c>
      <c r="AS6" s="61">
        <v>45</v>
      </c>
    </row>
    <row r="7" spans="1:45" x14ac:dyDescent="0.2">
      <c r="A7" s="82" t="str">
        <f>'1. охват орг. питанием'!A7</f>
        <v>Св</v>
      </c>
      <c r="B7" s="82">
        <f>'1. охват орг. питанием'!B7</f>
        <v>81</v>
      </c>
      <c r="C7" s="17" t="s">
        <v>3</v>
      </c>
      <c r="D7" s="17" t="s">
        <v>47</v>
      </c>
      <c r="E7" s="4">
        <v>125</v>
      </c>
      <c r="F7" s="4">
        <v>4</v>
      </c>
      <c r="G7" s="4">
        <v>19</v>
      </c>
      <c r="H7" s="8">
        <f>F7+G7</f>
        <v>23</v>
      </c>
      <c r="I7" s="119">
        <f>H7/$E7</f>
        <v>0.184</v>
      </c>
      <c r="J7" s="4">
        <v>0</v>
      </c>
      <c r="K7" s="4">
        <v>1</v>
      </c>
      <c r="L7" s="4">
        <v>4</v>
      </c>
      <c r="M7" s="4">
        <v>1</v>
      </c>
      <c r="N7" s="4">
        <v>12</v>
      </c>
      <c r="O7" s="4">
        <v>0</v>
      </c>
      <c r="P7" s="8">
        <f>SUM(J7:O7)</f>
        <v>18</v>
      </c>
      <c r="Q7" s="119">
        <f>P7/$E7</f>
        <v>0.14399999999999999</v>
      </c>
      <c r="R7" s="8">
        <f t="shared" ref="R7:R29" si="0">H7+P7</f>
        <v>41</v>
      </c>
      <c r="S7" s="119">
        <f>R7/$E7</f>
        <v>0.32800000000000001</v>
      </c>
      <c r="T7" s="4">
        <v>41</v>
      </c>
      <c r="U7" s="4">
        <v>0</v>
      </c>
      <c r="V7" s="4">
        <v>0</v>
      </c>
      <c r="W7" s="4">
        <v>0</v>
      </c>
      <c r="X7" s="4">
        <v>0</v>
      </c>
      <c r="Y7" s="119">
        <f>X7/$E7</f>
        <v>0</v>
      </c>
      <c r="Z7" s="55">
        <v>0</v>
      </c>
      <c r="AA7" s="55">
        <v>0</v>
      </c>
      <c r="AB7" s="4">
        <v>0</v>
      </c>
      <c r="AC7" s="119">
        <f>AB7/$E7</f>
        <v>0</v>
      </c>
      <c r="AD7" s="4">
        <v>0</v>
      </c>
      <c r="AE7" s="119">
        <f>AD7/$E7</f>
        <v>0</v>
      </c>
      <c r="AF7" s="4">
        <v>0</v>
      </c>
      <c r="AG7" s="119">
        <f>AF7/$E7</f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119">
        <f>AN7/$E7</f>
        <v>0</v>
      </c>
      <c r="AP7" s="4">
        <v>0</v>
      </c>
      <c r="AQ7" s="119">
        <f>AP7/$E7</f>
        <v>0</v>
      </c>
      <c r="AR7" s="4">
        <v>0</v>
      </c>
      <c r="AS7" s="119">
        <f>AR7/$E7</f>
        <v>0</v>
      </c>
    </row>
    <row r="8" spans="1:45" x14ac:dyDescent="0.2">
      <c r="A8" s="83"/>
      <c r="B8" s="83"/>
      <c r="C8" s="17"/>
      <c r="D8" s="17" t="s">
        <v>48</v>
      </c>
      <c r="E8" s="4">
        <v>0</v>
      </c>
      <c r="F8" s="4">
        <v>0</v>
      </c>
      <c r="G8" s="4">
        <v>0</v>
      </c>
      <c r="H8" s="8">
        <f t="shared" ref="H8:H15" si="1">F8+G8</f>
        <v>0</v>
      </c>
      <c r="I8" s="119" t="e">
        <f t="shared" ref="I8:I29" si="2">H8/$E8</f>
        <v>#DIV/0!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8">
        <f t="shared" ref="P8:P27" si="3">SUM(J8:O8)</f>
        <v>0</v>
      </c>
      <c r="Q8" s="119" t="e">
        <f t="shared" ref="Q8:Q29" si="4">P8/$E8</f>
        <v>#DIV/0!</v>
      </c>
      <c r="R8" s="8">
        <f t="shared" si="0"/>
        <v>0</v>
      </c>
      <c r="S8" s="119" t="e">
        <f t="shared" ref="S8:S29" si="5">R8/$E8</f>
        <v>#DIV/0!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119" t="e">
        <f t="shared" ref="Y8:Y29" si="6">X8/$E8</f>
        <v>#DIV/0!</v>
      </c>
      <c r="Z8" s="55">
        <v>0</v>
      </c>
      <c r="AA8" s="55">
        <v>0</v>
      </c>
      <c r="AB8" s="4">
        <v>0</v>
      </c>
      <c r="AC8" s="119" t="e">
        <f t="shared" ref="AC8:AC29" si="7">AB8/$E8</f>
        <v>#DIV/0!</v>
      </c>
      <c r="AD8" s="4">
        <v>0</v>
      </c>
      <c r="AE8" s="119" t="e">
        <f t="shared" ref="AE8:AE29" si="8">AD8/$E8</f>
        <v>#DIV/0!</v>
      </c>
      <c r="AF8" s="4">
        <v>0</v>
      </c>
      <c r="AG8" s="119" t="e">
        <f t="shared" ref="AG8:AG29" si="9">AF8/$E8</f>
        <v>#DIV/0!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119" t="e">
        <f t="shared" ref="AO8:AO29" si="10">AN8/$E8</f>
        <v>#DIV/0!</v>
      </c>
      <c r="AP8" s="4">
        <v>0</v>
      </c>
      <c r="AQ8" s="119" t="e">
        <f t="shared" ref="AQ8:AQ29" si="11">AP8/$E8</f>
        <v>#DIV/0!</v>
      </c>
      <c r="AR8" s="4">
        <v>0</v>
      </c>
      <c r="AS8" s="119" t="e">
        <f t="shared" ref="AS8:AS29" si="12">AR8/$E8</f>
        <v>#DIV/0!</v>
      </c>
    </row>
    <row r="9" spans="1:45" x14ac:dyDescent="0.2">
      <c r="A9" s="84"/>
      <c r="B9" s="84"/>
      <c r="C9" s="17" t="s">
        <v>4</v>
      </c>
      <c r="D9" s="17" t="s">
        <v>47</v>
      </c>
      <c r="E9" s="4">
        <v>0</v>
      </c>
      <c r="F9" s="4">
        <v>0</v>
      </c>
      <c r="G9" s="4">
        <v>0</v>
      </c>
      <c r="H9" s="8">
        <f t="shared" si="1"/>
        <v>0</v>
      </c>
      <c r="I9" s="119" t="e">
        <f t="shared" si="2"/>
        <v>#DIV/0!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8">
        <f t="shared" si="3"/>
        <v>0</v>
      </c>
      <c r="Q9" s="119" t="e">
        <f t="shared" si="4"/>
        <v>#DIV/0!</v>
      </c>
      <c r="R9" s="8">
        <f t="shared" si="0"/>
        <v>0</v>
      </c>
      <c r="S9" s="119" t="e">
        <f t="shared" si="5"/>
        <v>#DIV/0!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119" t="e">
        <f t="shared" si="6"/>
        <v>#DIV/0!</v>
      </c>
      <c r="Z9" s="55">
        <v>0</v>
      </c>
      <c r="AA9" s="55">
        <v>0</v>
      </c>
      <c r="AB9" s="4">
        <v>0</v>
      </c>
      <c r="AC9" s="119" t="e">
        <f t="shared" si="7"/>
        <v>#DIV/0!</v>
      </c>
      <c r="AD9" s="4">
        <v>0</v>
      </c>
      <c r="AE9" s="119" t="e">
        <f t="shared" si="8"/>
        <v>#DIV/0!</v>
      </c>
      <c r="AF9" s="4">
        <v>0</v>
      </c>
      <c r="AG9" s="119" t="e">
        <f t="shared" si="9"/>
        <v>#DIV/0!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119" t="e">
        <f t="shared" si="10"/>
        <v>#DIV/0!</v>
      </c>
      <c r="AP9" s="4">
        <v>0</v>
      </c>
      <c r="AQ9" s="119" t="e">
        <f t="shared" si="11"/>
        <v>#DIV/0!</v>
      </c>
      <c r="AR9" s="4">
        <v>0</v>
      </c>
      <c r="AS9" s="119" t="e">
        <f t="shared" si="12"/>
        <v>#DIV/0!</v>
      </c>
    </row>
    <row r="10" spans="1:45" x14ac:dyDescent="0.2">
      <c r="A10" s="84"/>
      <c r="B10" s="84"/>
      <c r="C10" s="17"/>
      <c r="D10" s="17" t="s">
        <v>48</v>
      </c>
      <c r="E10" s="4">
        <v>114</v>
      </c>
      <c r="F10" s="4">
        <v>2</v>
      </c>
      <c r="G10" s="4">
        <v>13</v>
      </c>
      <c r="H10" s="8">
        <f t="shared" si="1"/>
        <v>15</v>
      </c>
      <c r="I10" s="119">
        <f t="shared" si="2"/>
        <v>0.13157894736842105</v>
      </c>
      <c r="J10" s="4">
        <v>0</v>
      </c>
      <c r="K10" s="4">
        <v>0</v>
      </c>
      <c r="L10" s="4">
        <v>1</v>
      </c>
      <c r="M10" s="4">
        <v>1</v>
      </c>
      <c r="N10" s="4">
        <v>13</v>
      </c>
      <c r="O10" s="4">
        <v>0</v>
      </c>
      <c r="P10" s="8">
        <f t="shared" si="3"/>
        <v>15</v>
      </c>
      <c r="Q10" s="119">
        <f t="shared" si="4"/>
        <v>0.13157894736842105</v>
      </c>
      <c r="R10" s="8">
        <f t="shared" si="0"/>
        <v>30</v>
      </c>
      <c r="S10" s="119">
        <f t="shared" si="5"/>
        <v>0.26315789473684209</v>
      </c>
      <c r="T10" s="4">
        <v>30</v>
      </c>
      <c r="U10" s="4">
        <v>0</v>
      </c>
      <c r="V10" s="4">
        <v>0</v>
      </c>
      <c r="W10" s="4">
        <v>5</v>
      </c>
      <c r="X10" s="4">
        <v>5</v>
      </c>
      <c r="Y10" s="119">
        <f t="shared" si="6"/>
        <v>4.3859649122807015E-2</v>
      </c>
      <c r="Z10" s="55">
        <v>5</v>
      </c>
      <c r="AA10" s="55">
        <v>0</v>
      </c>
      <c r="AB10" s="4">
        <v>5</v>
      </c>
      <c r="AC10" s="119">
        <f t="shared" si="7"/>
        <v>4.3859649122807015E-2</v>
      </c>
      <c r="AD10" s="4">
        <v>0</v>
      </c>
      <c r="AE10" s="119">
        <f t="shared" si="8"/>
        <v>0</v>
      </c>
      <c r="AF10" s="4">
        <v>0</v>
      </c>
      <c r="AG10" s="119">
        <f t="shared" si="9"/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119">
        <f t="shared" si="10"/>
        <v>0</v>
      </c>
      <c r="AP10" s="4">
        <v>0</v>
      </c>
      <c r="AQ10" s="119">
        <f t="shared" si="11"/>
        <v>0</v>
      </c>
      <c r="AR10" s="4">
        <v>0</v>
      </c>
      <c r="AS10" s="119">
        <f t="shared" si="12"/>
        <v>0</v>
      </c>
    </row>
    <row r="11" spans="1:45" x14ac:dyDescent="0.2">
      <c r="A11" s="84"/>
      <c r="B11" s="84"/>
      <c r="C11" s="17" t="s">
        <v>5</v>
      </c>
      <c r="D11" s="17" t="s">
        <v>47</v>
      </c>
      <c r="E11" s="4">
        <v>0</v>
      </c>
      <c r="F11" s="4">
        <v>0</v>
      </c>
      <c r="G11" s="4">
        <v>0</v>
      </c>
      <c r="H11" s="8">
        <f t="shared" si="1"/>
        <v>0</v>
      </c>
      <c r="I11" s="119" t="e">
        <f t="shared" si="2"/>
        <v>#DIV/0!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8">
        <f t="shared" si="3"/>
        <v>0</v>
      </c>
      <c r="Q11" s="119" t="e">
        <f t="shared" si="4"/>
        <v>#DIV/0!</v>
      </c>
      <c r="R11" s="8">
        <f t="shared" si="0"/>
        <v>0</v>
      </c>
      <c r="S11" s="119" t="e">
        <f t="shared" si="5"/>
        <v>#DIV/0!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119" t="e">
        <f t="shared" si="6"/>
        <v>#DIV/0!</v>
      </c>
      <c r="Z11" s="55">
        <v>0</v>
      </c>
      <c r="AA11" s="55">
        <v>0</v>
      </c>
      <c r="AB11" s="4">
        <v>0</v>
      </c>
      <c r="AC11" s="119" t="e">
        <f t="shared" si="7"/>
        <v>#DIV/0!</v>
      </c>
      <c r="AD11" s="4">
        <v>0</v>
      </c>
      <c r="AE11" s="119" t="e">
        <f t="shared" si="8"/>
        <v>#DIV/0!</v>
      </c>
      <c r="AF11" s="4">
        <v>0</v>
      </c>
      <c r="AG11" s="119" t="e">
        <f t="shared" si="9"/>
        <v>#DIV/0!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119" t="e">
        <f t="shared" si="10"/>
        <v>#DIV/0!</v>
      </c>
      <c r="AP11" s="4">
        <v>0</v>
      </c>
      <c r="AQ11" s="119" t="e">
        <f t="shared" si="11"/>
        <v>#DIV/0!</v>
      </c>
      <c r="AR11" s="4">
        <v>0</v>
      </c>
      <c r="AS11" s="119" t="e">
        <f t="shared" si="12"/>
        <v>#DIV/0!</v>
      </c>
    </row>
    <row r="12" spans="1:45" x14ac:dyDescent="0.2">
      <c r="A12" s="84"/>
      <c r="B12" s="84"/>
      <c r="C12" s="17"/>
      <c r="D12" s="17" t="s">
        <v>48</v>
      </c>
      <c r="E12" s="4">
        <v>119</v>
      </c>
      <c r="F12" s="4">
        <v>2</v>
      </c>
      <c r="G12" s="4">
        <v>16</v>
      </c>
      <c r="H12" s="8">
        <f t="shared" si="1"/>
        <v>18</v>
      </c>
      <c r="I12" s="119">
        <f t="shared" si="2"/>
        <v>0.15126050420168066</v>
      </c>
      <c r="J12" s="4">
        <v>0</v>
      </c>
      <c r="K12" s="4">
        <v>2</v>
      </c>
      <c r="L12" s="4">
        <v>1</v>
      </c>
      <c r="M12" s="4">
        <v>1</v>
      </c>
      <c r="N12" s="4">
        <v>10</v>
      </c>
      <c r="O12" s="4">
        <v>0</v>
      </c>
      <c r="P12" s="8">
        <f t="shared" si="3"/>
        <v>14</v>
      </c>
      <c r="Q12" s="119">
        <f t="shared" si="4"/>
        <v>0.11764705882352941</v>
      </c>
      <c r="R12" s="8">
        <f t="shared" si="0"/>
        <v>32</v>
      </c>
      <c r="S12" s="119">
        <f t="shared" si="5"/>
        <v>0.26890756302521007</v>
      </c>
      <c r="T12" s="4">
        <v>32</v>
      </c>
      <c r="U12" s="4">
        <v>0</v>
      </c>
      <c r="V12" s="4">
        <v>0</v>
      </c>
      <c r="W12" s="4">
        <v>7</v>
      </c>
      <c r="X12" s="4">
        <v>7</v>
      </c>
      <c r="Y12" s="119">
        <f t="shared" si="6"/>
        <v>5.8823529411764705E-2</v>
      </c>
      <c r="Z12" s="55">
        <v>7</v>
      </c>
      <c r="AA12" s="55">
        <v>0</v>
      </c>
      <c r="AB12" s="4">
        <v>7</v>
      </c>
      <c r="AC12" s="119">
        <f t="shared" si="7"/>
        <v>5.8823529411764705E-2</v>
      </c>
      <c r="AD12" s="4">
        <v>0</v>
      </c>
      <c r="AE12" s="119">
        <f t="shared" si="8"/>
        <v>0</v>
      </c>
      <c r="AF12" s="4">
        <v>0</v>
      </c>
      <c r="AG12" s="119">
        <f t="shared" si="9"/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119">
        <f t="shared" si="10"/>
        <v>0</v>
      </c>
      <c r="AP12" s="4">
        <v>0</v>
      </c>
      <c r="AQ12" s="119">
        <f t="shared" si="11"/>
        <v>0</v>
      </c>
      <c r="AR12" s="4">
        <v>0</v>
      </c>
      <c r="AS12" s="119">
        <f t="shared" si="12"/>
        <v>0</v>
      </c>
    </row>
    <row r="13" spans="1:45" x14ac:dyDescent="0.2">
      <c r="A13" s="84"/>
      <c r="B13" s="84"/>
      <c r="C13" s="17" t="s">
        <v>6</v>
      </c>
      <c r="D13" s="17" t="s">
        <v>47</v>
      </c>
      <c r="E13" s="4">
        <v>114</v>
      </c>
      <c r="F13" s="4">
        <v>1</v>
      </c>
      <c r="G13" s="4">
        <v>8</v>
      </c>
      <c r="H13" s="8">
        <f t="shared" si="1"/>
        <v>9</v>
      </c>
      <c r="I13" s="119">
        <f t="shared" si="2"/>
        <v>7.8947368421052627E-2</v>
      </c>
      <c r="J13" s="4">
        <v>0</v>
      </c>
      <c r="K13" s="4">
        <v>1</v>
      </c>
      <c r="L13" s="4">
        <v>2</v>
      </c>
      <c r="M13" s="4">
        <v>0</v>
      </c>
      <c r="N13" s="4">
        <v>12</v>
      </c>
      <c r="O13" s="4">
        <v>0</v>
      </c>
      <c r="P13" s="8">
        <f t="shared" si="3"/>
        <v>15</v>
      </c>
      <c r="Q13" s="119">
        <f t="shared" si="4"/>
        <v>0.13157894736842105</v>
      </c>
      <c r="R13" s="8">
        <f t="shared" si="0"/>
        <v>24</v>
      </c>
      <c r="S13" s="119">
        <f t="shared" si="5"/>
        <v>0.21052631578947367</v>
      </c>
      <c r="T13" s="4">
        <v>24</v>
      </c>
      <c r="U13" s="4">
        <v>0</v>
      </c>
      <c r="V13" s="4">
        <v>0</v>
      </c>
      <c r="W13" s="4">
        <v>7</v>
      </c>
      <c r="X13" s="4">
        <v>7</v>
      </c>
      <c r="Y13" s="119">
        <f t="shared" si="6"/>
        <v>6.1403508771929821E-2</v>
      </c>
      <c r="Z13" s="55">
        <v>7</v>
      </c>
      <c r="AA13" s="55">
        <v>0</v>
      </c>
      <c r="AB13" s="4">
        <v>7</v>
      </c>
      <c r="AC13" s="119">
        <f t="shared" si="7"/>
        <v>6.1403508771929821E-2</v>
      </c>
      <c r="AD13" s="4">
        <v>0</v>
      </c>
      <c r="AE13" s="119">
        <f t="shared" si="8"/>
        <v>0</v>
      </c>
      <c r="AF13" s="4">
        <v>0</v>
      </c>
      <c r="AG13" s="119">
        <f t="shared" si="9"/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119">
        <f t="shared" si="10"/>
        <v>0</v>
      </c>
      <c r="AP13" s="4">
        <v>0</v>
      </c>
      <c r="AQ13" s="119">
        <f t="shared" si="11"/>
        <v>0</v>
      </c>
      <c r="AR13" s="4">
        <v>0</v>
      </c>
      <c r="AS13" s="119">
        <f t="shared" si="12"/>
        <v>0</v>
      </c>
    </row>
    <row r="14" spans="1:45" x14ac:dyDescent="0.2">
      <c r="A14" s="84"/>
      <c r="B14" s="84"/>
      <c r="C14" s="17"/>
      <c r="D14" s="17" t="s">
        <v>48</v>
      </c>
      <c r="E14" s="4">
        <v>0</v>
      </c>
      <c r="F14" s="4">
        <v>0</v>
      </c>
      <c r="G14" s="4">
        <v>0</v>
      </c>
      <c r="H14" s="8">
        <f t="shared" si="1"/>
        <v>0</v>
      </c>
      <c r="I14" s="119" t="e">
        <f t="shared" si="2"/>
        <v>#DIV/0!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8">
        <f t="shared" si="3"/>
        <v>0</v>
      </c>
      <c r="Q14" s="119" t="e">
        <f t="shared" si="4"/>
        <v>#DIV/0!</v>
      </c>
      <c r="R14" s="8">
        <f t="shared" si="0"/>
        <v>0</v>
      </c>
      <c r="S14" s="119" t="e">
        <f t="shared" si="5"/>
        <v>#DIV/0!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119" t="e">
        <f t="shared" si="6"/>
        <v>#DIV/0!</v>
      </c>
      <c r="Z14" s="55">
        <v>0</v>
      </c>
      <c r="AA14" s="55">
        <v>0</v>
      </c>
      <c r="AB14" s="4">
        <v>0</v>
      </c>
      <c r="AC14" s="119" t="e">
        <f t="shared" si="7"/>
        <v>#DIV/0!</v>
      </c>
      <c r="AD14" s="4">
        <v>0</v>
      </c>
      <c r="AE14" s="119" t="e">
        <f t="shared" si="8"/>
        <v>#DIV/0!</v>
      </c>
      <c r="AF14" s="4">
        <v>0</v>
      </c>
      <c r="AG14" s="119" t="e">
        <f t="shared" si="9"/>
        <v>#DIV/0!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119" t="e">
        <f t="shared" si="10"/>
        <v>#DIV/0!</v>
      </c>
      <c r="AP14" s="4">
        <v>0</v>
      </c>
      <c r="AQ14" s="119" t="e">
        <f t="shared" si="11"/>
        <v>#DIV/0!</v>
      </c>
      <c r="AR14" s="4">
        <v>0</v>
      </c>
      <c r="AS14" s="119" t="e">
        <f t="shared" si="12"/>
        <v>#DIV/0!</v>
      </c>
    </row>
    <row r="15" spans="1:45" x14ac:dyDescent="0.2">
      <c r="A15" s="84"/>
      <c r="B15" s="84"/>
      <c r="C15" s="17" t="s">
        <v>25</v>
      </c>
      <c r="D15" s="17"/>
      <c r="E15" s="8">
        <f>SUM(E7:E14)</f>
        <v>472</v>
      </c>
      <c r="F15" s="8">
        <f>SUM(F7:F14)</f>
        <v>9</v>
      </c>
      <c r="G15" s="8">
        <f>SUM(G7:G14)</f>
        <v>56</v>
      </c>
      <c r="H15" s="8">
        <f t="shared" si="1"/>
        <v>65</v>
      </c>
      <c r="I15" s="119">
        <f t="shared" si="2"/>
        <v>0.13771186440677965</v>
      </c>
      <c r="J15" s="8">
        <f t="shared" ref="J15:P15" si="13">SUM(J7:J14)</f>
        <v>0</v>
      </c>
      <c r="K15" s="8">
        <f t="shared" si="13"/>
        <v>4</v>
      </c>
      <c r="L15" s="8">
        <f t="shared" si="13"/>
        <v>8</v>
      </c>
      <c r="M15" s="8">
        <f t="shared" si="13"/>
        <v>3</v>
      </c>
      <c r="N15" s="8">
        <f t="shared" si="13"/>
        <v>47</v>
      </c>
      <c r="O15" s="8">
        <f t="shared" si="13"/>
        <v>0</v>
      </c>
      <c r="P15" s="8">
        <f t="shared" si="13"/>
        <v>62</v>
      </c>
      <c r="Q15" s="119">
        <f t="shared" si="4"/>
        <v>0.13135593220338984</v>
      </c>
      <c r="R15" s="8">
        <f t="shared" si="0"/>
        <v>127</v>
      </c>
      <c r="S15" s="119">
        <f t="shared" si="5"/>
        <v>0.2690677966101695</v>
      </c>
      <c r="T15" s="8">
        <f>SUM(T7:T14)</f>
        <v>127</v>
      </c>
      <c r="U15" s="8">
        <f>SUM(U7:U14)</f>
        <v>0</v>
      </c>
      <c r="V15" s="10">
        <f>SUM(V7:V14)</f>
        <v>0</v>
      </c>
      <c r="W15" s="10">
        <f>SUM(W7:W14)</f>
        <v>19</v>
      </c>
      <c r="X15" s="10">
        <f>SUM(X7:X14)</f>
        <v>19</v>
      </c>
      <c r="Y15" s="119">
        <f t="shared" si="6"/>
        <v>4.025423728813559E-2</v>
      </c>
      <c r="Z15" s="9">
        <f>SUM(Z7:Z14)</f>
        <v>19</v>
      </c>
      <c r="AA15" s="9">
        <f>SUM(AA7:AA14)</f>
        <v>0</v>
      </c>
      <c r="AB15" s="8">
        <f>SUM(AB7:AB14)</f>
        <v>19</v>
      </c>
      <c r="AC15" s="119">
        <f t="shared" si="7"/>
        <v>4.025423728813559E-2</v>
      </c>
      <c r="AD15" s="8">
        <f>SUM(AD7:AD14)</f>
        <v>0</v>
      </c>
      <c r="AE15" s="119">
        <f t="shared" si="8"/>
        <v>0</v>
      </c>
      <c r="AF15" s="8">
        <f>SUM(AF7:AF14)</f>
        <v>0</v>
      </c>
      <c r="AG15" s="119">
        <f t="shared" si="9"/>
        <v>0</v>
      </c>
      <c r="AH15" s="8">
        <f>AVERAGE(AH7:AH14)</f>
        <v>0</v>
      </c>
      <c r="AI15" s="8">
        <f>SUM(AI7:AI14)</f>
        <v>0</v>
      </c>
      <c r="AJ15" s="8">
        <f>AVERAGE(AJ7:AJ14)</f>
        <v>0</v>
      </c>
      <c r="AK15" s="8">
        <f>SUM(AK7:AK14)</f>
        <v>0</v>
      </c>
      <c r="AL15" s="8">
        <f>AVERAGE(AL7:AL14)</f>
        <v>0</v>
      </c>
      <c r="AM15" s="8">
        <f>SUM(AM7:AM14)</f>
        <v>0</v>
      </c>
      <c r="AN15" s="8">
        <f>SUM(AN7:AN14)</f>
        <v>0</v>
      </c>
      <c r="AO15" s="119">
        <f t="shared" si="10"/>
        <v>0</v>
      </c>
      <c r="AP15" s="8">
        <f>SUM(AP7:AP14)</f>
        <v>0</v>
      </c>
      <c r="AQ15" s="119">
        <f t="shared" si="11"/>
        <v>0</v>
      </c>
      <c r="AR15" s="8">
        <f>SUM(AR7:AR14)</f>
        <v>0</v>
      </c>
      <c r="AS15" s="119">
        <f t="shared" si="12"/>
        <v>0</v>
      </c>
    </row>
    <row r="16" spans="1:45" x14ac:dyDescent="0.2">
      <c r="A16" s="84"/>
      <c r="B16" s="84"/>
      <c r="C16" s="17" t="s">
        <v>7</v>
      </c>
      <c r="D16" s="17" t="s">
        <v>47</v>
      </c>
      <c r="E16" s="4">
        <v>109</v>
      </c>
      <c r="F16" s="4">
        <v>3</v>
      </c>
      <c r="G16" s="4">
        <v>15</v>
      </c>
      <c r="H16" s="8">
        <f t="shared" ref="H16:H29" si="14">F16+G16</f>
        <v>18</v>
      </c>
      <c r="I16" s="119">
        <f t="shared" si="2"/>
        <v>0.16513761467889909</v>
      </c>
      <c r="J16" s="4">
        <v>0</v>
      </c>
      <c r="K16" s="4">
        <v>0</v>
      </c>
      <c r="L16" s="4">
        <v>2</v>
      </c>
      <c r="M16" s="4">
        <v>1</v>
      </c>
      <c r="N16" s="4">
        <v>12</v>
      </c>
      <c r="O16" s="4">
        <v>0</v>
      </c>
      <c r="P16" s="8">
        <f t="shared" si="3"/>
        <v>15</v>
      </c>
      <c r="Q16" s="119">
        <f t="shared" si="4"/>
        <v>0.13761467889908258</v>
      </c>
      <c r="R16" s="8">
        <f t="shared" si="0"/>
        <v>33</v>
      </c>
      <c r="S16" s="119">
        <f t="shared" si="5"/>
        <v>0.30275229357798167</v>
      </c>
      <c r="T16" s="4">
        <v>33</v>
      </c>
      <c r="U16" s="4">
        <v>0</v>
      </c>
      <c r="V16" s="4">
        <v>0</v>
      </c>
      <c r="W16" s="4">
        <v>5</v>
      </c>
      <c r="X16" s="4">
        <v>5</v>
      </c>
      <c r="Y16" s="119">
        <f t="shared" si="6"/>
        <v>4.5871559633027525E-2</v>
      </c>
      <c r="Z16" s="55">
        <v>5</v>
      </c>
      <c r="AA16" s="55">
        <v>0</v>
      </c>
      <c r="AB16" s="4">
        <v>5</v>
      </c>
      <c r="AC16" s="119">
        <f t="shared" si="7"/>
        <v>4.5871559633027525E-2</v>
      </c>
      <c r="AD16" s="4">
        <v>0</v>
      </c>
      <c r="AE16" s="119">
        <f t="shared" si="8"/>
        <v>0</v>
      </c>
      <c r="AF16" s="4">
        <v>0</v>
      </c>
      <c r="AG16" s="119">
        <f t="shared" si="9"/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119">
        <f t="shared" si="10"/>
        <v>0</v>
      </c>
      <c r="AP16" s="4">
        <v>0</v>
      </c>
      <c r="AQ16" s="119">
        <f t="shared" si="11"/>
        <v>0</v>
      </c>
      <c r="AR16" s="4">
        <v>0</v>
      </c>
      <c r="AS16" s="119">
        <f t="shared" si="12"/>
        <v>0</v>
      </c>
    </row>
    <row r="17" spans="1:45" x14ac:dyDescent="0.2">
      <c r="A17" s="84"/>
      <c r="B17" s="84"/>
      <c r="C17" s="17"/>
      <c r="D17" s="17" t="s">
        <v>48</v>
      </c>
      <c r="E17" s="4">
        <v>0</v>
      </c>
      <c r="F17" s="4">
        <v>0</v>
      </c>
      <c r="G17" s="4">
        <v>0</v>
      </c>
      <c r="H17" s="8">
        <f t="shared" si="14"/>
        <v>0</v>
      </c>
      <c r="I17" s="119" t="e">
        <f t="shared" si="2"/>
        <v>#DIV/0!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8">
        <f t="shared" si="3"/>
        <v>0</v>
      </c>
      <c r="Q17" s="119" t="e">
        <f t="shared" si="4"/>
        <v>#DIV/0!</v>
      </c>
      <c r="R17" s="8">
        <f t="shared" si="0"/>
        <v>0</v>
      </c>
      <c r="S17" s="119" t="e">
        <f t="shared" si="5"/>
        <v>#DIV/0!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119" t="e">
        <f t="shared" si="6"/>
        <v>#DIV/0!</v>
      </c>
      <c r="Z17" s="55">
        <v>0</v>
      </c>
      <c r="AA17" s="55">
        <v>0</v>
      </c>
      <c r="AB17" s="4">
        <v>0</v>
      </c>
      <c r="AC17" s="119" t="e">
        <f t="shared" si="7"/>
        <v>#DIV/0!</v>
      </c>
      <c r="AD17" s="4">
        <v>0</v>
      </c>
      <c r="AE17" s="119" t="e">
        <f t="shared" si="8"/>
        <v>#DIV/0!</v>
      </c>
      <c r="AF17" s="4">
        <v>0</v>
      </c>
      <c r="AG17" s="119" t="e">
        <f t="shared" si="9"/>
        <v>#DIV/0!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119" t="e">
        <f t="shared" si="10"/>
        <v>#DIV/0!</v>
      </c>
      <c r="AP17" s="4">
        <v>0</v>
      </c>
      <c r="AQ17" s="119" t="e">
        <f t="shared" si="11"/>
        <v>#DIV/0!</v>
      </c>
      <c r="AR17" s="4">
        <v>0</v>
      </c>
      <c r="AS17" s="119" t="e">
        <f t="shared" si="12"/>
        <v>#DIV/0!</v>
      </c>
    </row>
    <row r="18" spans="1:45" x14ac:dyDescent="0.2">
      <c r="A18" s="84"/>
      <c r="B18" s="84"/>
      <c r="C18" s="18" t="s">
        <v>8</v>
      </c>
      <c r="D18" s="17" t="s">
        <v>47</v>
      </c>
      <c r="E18" s="4">
        <v>0</v>
      </c>
      <c r="F18" s="4">
        <v>0</v>
      </c>
      <c r="G18" s="4">
        <v>0</v>
      </c>
      <c r="H18" s="8">
        <f t="shared" si="14"/>
        <v>0</v>
      </c>
      <c r="I18" s="119" t="e">
        <f t="shared" si="2"/>
        <v>#DIV/0!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8">
        <f t="shared" si="3"/>
        <v>0</v>
      </c>
      <c r="Q18" s="119" t="e">
        <f t="shared" si="4"/>
        <v>#DIV/0!</v>
      </c>
      <c r="R18" s="8">
        <f t="shared" si="0"/>
        <v>0</v>
      </c>
      <c r="S18" s="119" t="e">
        <f t="shared" si="5"/>
        <v>#DIV/0!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119" t="e">
        <f t="shared" si="6"/>
        <v>#DIV/0!</v>
      </c>
      <c r="Z18" s="55">
        <v>0</v>
      </c>
      <c r="AA18" s="55">
        <v>0</v>
      </c>
      <c r="AB18" s="4">
        <v>0</v>
      </c>
      <c r="AC18" s="119" t="e">
        <f t="shared" si="7"/>
        <v>#DIV/0!</v>
      </c>
      <c r="AD18" s="4">
        <v>0</v>
      </c>
      <c r="AE18" s="119" t="e">
        <f t="shared" si="8"/>
        <v>#DIV/0!</v>
      </c>
      <c r="AF18" s="4">
        <v>0</v>
      </c>
      <c r="AG18" s="119" t="e">
        <f t="shared" si="9"/>
        <v>#DIV/0!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119" t="e">
        <f t="shared" si="10"/>
        <v>#DIV/0!</v>
      </c>
      <c r="AP18" s="4">
        <v>0</v>
      </c>
      <c r="AQ18" s="119" t="e">
        <f t="shared" si="11"/>
        <v>#DIV/0!</v>
      </c>
      <c r="AR18" s="4">
        <v>0</v>
      </c>
      <c r="AS18" s="119" t="e">
        <f t="shared" si="12"/>
        <v>#DIV/0!</v>
      </c>
    </row>
    <row r="19" spans="1:45" x14ac:dyDescent="0.2">
      <c r="A19" s="84"/>
      <c r="B19" s="84"/>
      <c r="C19" s="18"/>
      <c r="D19" s="17" t="s">
        <v>48</v>
      </c>
      <c r="E19" s="4">
        <v>80</v>
      </c>
      <c r="F19" s="4">
        <v>0</v>
      </c>
      <c r="G19" s="4">
        <v>8</v>
      </c>
      <c r="H19" s="8">
        <f t="shared" si="14"/>
        <v>8</v>
      </c>
      <c r="I19" s="119">
        <f t="shared" si="2"/>
        <v>0.1</v>
      </c>
      <c r="J19" s="4">
        <v>0</v>
      </c>
      <c r="K19" s="4">
        <v>0</v>
      </c>
      <c r="L19" s="4">
        <v>4</v>
      </c>
      <c r="M19" s="4">
        <v>1</v>
      </c>
      <c r="N19" s="4">
        <v>6</v>
      </c>
      <c r="O19" s="4">
        <v>0</v>
      </c>
      <c r="P19" s="8">
        <f t="shared" si="3"/>
        <v>11</v>
      </c>
      <c r="Q19" s="119">
        <f t="shared" si="4"/>
        <v>0.13750000000000001</v>
      </c>
      <c r="R19" s="8">
        <f t="shared" si="0"/>
        <v>19</v>
      </c>
      <c r="S19" s="119">
        <f t="shared" si="5"/>
        <v>0.23749999999999999</v>
      </c>
      <c r="T19" s="4">
        <v>19</v>
      </c>
      <c r="U19" s="4">
        <v>0</v>
      </c>
      <c r="V19" s="4">
        <v>0</v>
      </c>
      <c r="W19" s="4">
        <v>4</v>
      </c>
      <c r="X19" s="4">
        <v>4</v>
      </c>
      <c r="Y19" s="119">
        <f t="shared" si="6"/>
        <v>0.05</v>
      </c>
      <c r="Z19" s="55">
        <v>4</v>
      </c>
      <c r="AA19" s="55">
        <v>0</v>
      </c>
      <c r="AB19" s="4">
        <v>4</v>
      </c>
      <c r="AC19" s="119">
        <f t="shared" si="7"/>
        <v>0.05</v>
      </c>
      <c r="AD19" s="4">
        <v>0</v>
      </c>
      <c r="AE19" s="119">
        <f t="shared" si="8"/>
        <v>0</v>
      </c>
      <c r="AF19" s="4">
        <v>0</v>
      </c>
      <c r="AG19" s="119">
        <f t="shared" si="9"/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119">
        <f t="shared" si="10"/>
        <v>0</v>
      </c>
      <c r="AP19" s="4">
        <v>0</v>
      </c>
      <c r="AQ19" s="119">
        <f t="shared" si="11"/>
        <v>0</v>
      </c>
      <c r="AR19" s="4">
        <v>0</v>
      </c>
      <c r="AS19" s="119">
        <f t="shared" si="12"/>
        <v>0</v>
      </c>
    </row>
    <row r="20" spans="1:45" x14ac:dyDescent="0.2">
      <c r="A20" s="84"/>
      <c r="B20" s="84"/>
      <c r="C20" s="18" t="s">
        <v>9</v>
      </c>
      <c r="D20" s="17" t="s">
        <v>47</v>
      </c>
      <c r="E20" s="4">
        <v>0</v>
      </c>
      <c r="F20" s="4">
        <v>0</v>
      </c>
      <c r="G20" s="4">
        <v>0</v>
      </c>
      <c r="H20" s="8">
        <f t="shared" si="14"/>
        <v>0</v>
      </c>
      <c r="I20" s="119" t="e">
        <f t="shared" si="2"/>
        <v>#DIV/0!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8">
        <f t="shared" si="3"/>
        <v>0</v>
      </c>
      <c r="Q20" s="119" t="e">
        <f t="shared" si="4"/>
        <v>#DIV/0!</v>
      </c>
      <c r="R20" s="8">
        <f t="shared" si="0"/>
        <v>0</v>
      </c>
      <c r="S20" s="119" t="e">
        <f t="shared" si="5"/>
        <v>#DIV/0!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119" t="e">
        <f t="shared" si="6"/>
        <v>#DIV/0!</v>
      </c>
      <c r="Z20" s="55">
        <v>0</v>
      </c>
      <c r="AA20" s="55">
        <v>0</v>
      </c>
      <c r="AB20" s="4">
        <v>0</v>
      </c>
      <c r="AC20" s="119" t="e">
        <f t="shared" si="7"/>
        <v>#DIV/0!</v>
      </c>
      <c r="AD20" s="4">
        <v>0</v>
      </c>
      <c r="AE20" s="119" t="e">
        <f t="shared" si="8"/>
        <v>#DIV/0!</v>
      </c>
      <c r="AF20" s="4">
        <v>0</v>
      </c>
      <c r="AG20" s="119" t="e">
        <f t="shared" si="9"/>
        <v>#DIV/0!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119" t="e">
        <f t="shared" si="10"/>
        <v>#DIV/0!</v>
      </c>
      <c r="AP20" s="4">
        <v>0</v>
      </c>
      <c r="AQ20" s="119" t="e">
        <f t="shared" si="11"/>
        <v>#DIV/0!</v>
      </c>
      <c r="AR20" s="4">
        <v>0</v>
      </c>
      <c r="AS20" s="119" t="e">
        <f t="shared" si="12"/>
        <v>#DIV/0!</v>
      </c>
    </row>
    <row r="21" spans="1:45" x14ac:dyDescent="0.2">
      <c r="A21" s="84"/>
      <c r="B21" s="84"/>
      <c r="C21" s="18"/>
      <c r="D21" s="17" t="s">
        <v>48</v>
      </c>
      <c r="E21" s="4">
        <v>72</v>
      </c>
      <c r="F21" s="4">
        <v>0</v>
      </c>
      <c r="G21" s="4">
        <v>7</v>
      </c>
      <c r="H21" s="8">
        <f t="shared" si="14"/>
        <v>7</v>
      </c>
      <c r="I21" s="119">
        <f t="shared" si="2"/>
        <v>9.7222222222222224E-2</v>
      </c>
      <c r="J21" s="4">
        <v>0</v>
      </c>
      <c r="K21" s="4">
        <v>0</v>
      </c>
      <c r="L21" s="4">
        <v>1</v>
      </c>
      <c r="M21" s="4">
        <v>1</v>
      </c>
      <c r="N21" s="4">
        <v>8</v>
      </c>
      <c r="O21" s="4">
        <v>0</v>
      </c>
      <c r="P21" s="8">
        <f t="shared" si="3"/>
        <v>10</v>
      </c>
      <c r="Q21" s="119">
        <f t="shared" si="4"/>
        <v>0.1388888888888889</v>
      </c>
      <c r="R21" s="8">
        <f t="shared" si="0"/>
        <v>17</v>
      </c>
      <c r="S21" s="119">
        <f t="shared" si="5"/>
        <v>0.2361111111111111</v>
      </c>
      <c r="T21" s="4">
        <v>17</v>
      </c>
      <c r="U21" s="4">
        <v>0</v>
      </c>
      <c r="V21" s="4">
        <v>0</v>
      </c>
      <c r="W21" s="4">
        <v>0</v>
      </c>
      <c r="X21" s="4">
        <v>0</v>
      </c>
      <c r="Y21" s="119">
        <f t="shared" si="6"/>
        <v>0</v>
      </c>
      <c r="Z21" s="55">
        <v>0</v>
      </c>
      <c r="AA21" s="55">
        <v>0</v>
      </c>
      <c r="AB21" s="4">
        <v>0</v>
      </c>
      <c r="AC21" s="119">
        <f t="shared" si="7"/>
        <v>0</v>
      </c>
      <c r="AD21" s="4">
        <v>0</v>
      </c>
      <c r="AE21" s="119">
        <f t="shared" si="8"/>
        <v>0</v>
      </c>
      <c r="AF21" s="4">
        <v>0</v>
      </c>
      <c r="AG21" s="119">
        <f t="shared" si="9"/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119">
        <f t="shared" si="10"/>
        <v>0</v>
      </c>
      <c r="AP21" s="4">
        <v>0</v>
      </c>
      <c r="AQ21" s="119">
        <f t="shared" si="11"/>
        <v>0</v>
      </c>
      <c r="AR21" s="4">
        <v>0</v>
      </c>
      <c r="AS21" s="119">
        <f t="shared" si="12"/>
        <v>0</v>
      </c>
    </row>
    <row r="22" spans="1:45" x14ac:dyDescent="0.2">
      <c r="A22" s="84"/>
      <c r="B22" s="84"/>
      <c r="C22" s="18" t="s">
        <v>10</v>
      </c>
      <c r="D22" s="17" t="s">
        <v>47</v>
      </c>
      <c r="E22" s="4">
        <v>0</v>
      </c>
      <c r="F22" s="4">
        <v>0</v>
      </c>
      <c r="G22" s="4">
        <v>0</v>
      </c>
      <c r="H22" s="8">
        <f t="shared" si="14"/>
        <v>0</v>
      </c>
      <c r="I22" s="119" t="e">
        <f t="shared" si="2"/>
        <v>#DIV/0!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8">
        <f t="shared" si="3"/>
        <v>0</v>
      </c>
      <c r="Q22" s="119" t="e">
        <f t="shared" si="4"/>
        <v>#DIV/0!</v>
      </c>
      <c r="R22" s="8">
        <f t="shared" si="0"/>
        <v>0</v>
      </c>
      <c r="S22" s="119" t="e">
        <f t="shared" si="5"/>
        <v>#DIV/0!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119" t="e">
        <f t="shared" si="6"/>
        <v>#DIV/0!</v>
      </c>
      <c r="Z22" s="55">
        <v>0</v>
      </c>
      <c r="AA22" s="55">
        <v>0</v>
      </c>
      <c r="AB22" s="4">
        <v>0</v>
      </c>
      <c r="AC22" s="119" t="e">
        <f t="shared" si="7"/>
        <v>#DIV/0!</v>
      </c>
      <c r="AD22" s="4">
        <v>0</v>
      </c>
      <c r="AE22" s="119" t="e">
        <f t="shared" si="8"/>
        <v>#DIV/0!</v>
      </c>
      <c r="AF22" s="4">
        <v>0</v>
      </c>
      <c r="AG22" s="119" t="e">
        <f t="shared" si="9"/>
        <v>#DIV/0!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119" t="e">
        <f t="shared" si="10"/>
        <v>#DIV/0!</v>
      </c>
      <c r="AP22" s="4">
        <v>0</v>
      </c>
      <c r="AQ22" s="119" t="e">
        <f t="shared" si="11"/>
        <v>#DIV/0!</v>
      </c>
      <c r="AR22" s="4">
        <v>0</v>
      </c>
      <c r="AS22" s="119" t="e">
        <f t="shared" si="12"/>
        <v>#DIV/0!</v>
      </c>
    </row>
    <row r="23" spans="1:45" x14ac:dyDescent="0.2">
      <c r="A23" s="84"/>
      <c r="B23" s="84"/>
      <c r="C23" s="18"/>
      <c r="D23" s="17" t="s">
        <v>48</v>
      </c>
      <c r="E23" s="4">
        <v>67</v>
      </c>
      <c r="F23" s="4">
        <v>3</v>
      </c>
      <c r="G23" s="4">
        <v>6</v>
      </c>
      <c r="H23" s="8">
        <f t="shared" si="14"/>
        <v>9</v>
      </c>
      <c r="I23" s="119">
        <f t="shared" si="2"/>
        <v>0.13432835820895522</v>
      </c>
      <c r="J23" s="4">
        <v>0</v>
      </c>
      <c r="K23" s="4">
        <v>2</v>
      </c>
      <c r="L23" s="4">
        <v>0</v>
      </c>
      <c r="M23" s="4">
        <v>0</v>
      </c>
      <c r="N23" s="4">
        <v>4</v>
      </c>
      <c r="O23" s="4">
        <v>0</v>
      </c>
      <c r="P23" s="8">
        <f t="shared" si="3"/>
        <v>6</v>
      </c>
      <c r="Q23" s="119">
        <f t="shared" si="4"/>
        <v>8.9552238805970144E-2</v>
      </c>
      <c r="R23" s="8">
        <f t="shared" si="0"/>
        <v>15</v>
      </c>
      <c r="S23" s="119">
        <f t="shared" si="5"/>
        <v>0.22388059701492538</v>
      </c>
      <c r="T23" s="4">
        <v>15</v>
      </c>
      <c r="U23" s="4">
        <v>0</v>
      </c>
      <c r="V23" s="4">
        <v>0</v>
      </c>
      <c r="W23" s="4">
        <v>2</v>
      </c>
      <c r="X23" s="4">
        <v>2</v>
      </c>
      <c r="Y23" s="119">
        <f t="shared" si="6"/>
        <v>2.9850746268656716E-2</v>
      </c>
      <c r="Z23" s="55">
        <v>2</v>
      </c>
      <c r="AA23" s="55">
        <v>0</v>
      </c>
      <c r="AB23" s="4">
        <v>2</v>
      </c>
      <c r="AC23" s="119">
        <f t="shared" si="7"/>
        <v>2.9850746268656716E-2</v>
      </c>
      <c r="AD23" s="4">
        <v>0</v>
      </c>
      <c r="AE23" s="119">
        <f t="shared" si="8"/>
        <v>0</v>
      </c>
      <c r="AF23" s="4">
        <v>0</v>
      </c>
      <c r="AG23" s="119">
        <f t="shared" si="9"/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119">
        <f t="shared" si="10"/>
        <v>0</v>
      </c>
      <c r="AP23" s="4">
        <v>0</v>
      </c>
      <c r="AQ23" s="119">
        <f t="shared" si="11"/>
        <v>0</v>
      </c>
      <c r="AR23" s="4">
        <v>0</v>
      </c>
      <c r="AS23" s="119">
        <f t="shared" si="12"/>
        <v>0</v>
      </c>
    </row>
    <row r="24" spans="1:45" x14ac:dyDescent="0.2">
      <c r="A24" s="84"/>
      <c r="B24" s="84"/>
      <c r="C24" s="18" t="s">
        <v>11</v>
      </c>
      <c r="D24" s="17" t="s">
        <v>47</v>
      </c>
      <c r="E24" s="43">
        <v>80</v>
      </c>
      <c r="F24" s="4">
        <v>0</v>
      </c>
      <c r="G24" s="4">
        <v>7</v>
      </c>
      <c r="H24" s="8">
        <f t="shared" si="14"/>
        <v>7</v>
      </c>
      <c r="I24" s="119">
        <f t="shared" si="2"/>
        <v>8.7499999999999994E-2</v>
      </c>
      <c r="J24" s="4">
        <v>1</v>
      </c>
      <c r="K24" s="4">
        <v>0</v>
      </c>
      <c r="L24" s="4">
        <v>1</v>
      </c>
      <c r="M24" s="4">
        <v>0</v>
      </c>
      <c r="N24" s="4">
        <v>4</v>
      </c>
      <c r="O24" s="4">
        <v>0</v>
      </c>
      <c r="P24" s="8">
        <f t="shared" si="3"/>
        <v>6</v>
      </c>
      <c r="Q24" s="119">
        <f t="shared" si="4"/>
        <v>7.4999999999999997E-2</v>
      </c>
      <c r="R24" s="8">
        <f t="shared" si="0"/>
        <v>13</v>
      </c>
      <c r="S24" s="119">
        <f t="shared" si="5"/>
        <v>0.16250000000000001</v>
      </c>
      <c r="T24" s="4">
        <v>13</v>
      </c>
      <c r="U24" s="4">
        <v>0</v>
      </c>
      <c r="V24" s="4">
        <v>0</v>
      </c>
      <c r="W24" s="4">
        <v>5</v>
      </c>
      <c r="X24" s="4">
        <v>5</v>
      </c>
      <c r="Y24" s="119">
        <f t="shared" si="6"/>
        <v>6.25E-2</v>
      </c>
      <c r="Z24" s="55">
        <v>5</v>
      </c>
      <c r="AA24" s="55">
        <v>0</v>
      </c>
      <c r="AB24" s="4">
        <v>5</v>
      </c>
      <c r="AC24" s="119">
        <f t="shared" si="7"/>
        <v>6.25E-2</v>
      </c>
      <c r="AD24" s="4">
        <v>0</v>
      </c>
      <c r="AE24" s="119">
        <f t="shared" si="8"/>
        <v>0</v>
      </c>
      <c r="AF24" s="4">
        <v>0</v>
      </c>
      <c r="AG24" s="119">
        <f t="shared" si="9"/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119">
        <f t="shared" si="10"/>
        <v>0</v>
      </c>
      <c r="AP24" s="4">
        <v>0</v>
      </c>
      <c r="AQ24" s="119">
        <f t="shared" si="11"/>
        <v>0</v>
      </c>
      <c r="AR24" s="4">
        <v>0</v>
      </c>
      <c r="AS24" s="119">
        <f t="shared" si="12"/>
        <v>0</v>
      </c>
    </row>
    <row r="25" spans="1:45" ht="15.75" customHeight="1" x14ac:dyDescent="0.2">
      <c r="A25" s="84"/>
      <c r="B25" s="84"/>
      <c r="C25" s="3" t="s">
        <v>50</v>
      </c>
      <c r="D25" s="7"/>
      <c r="E25" s="8">
        <f>SUM(E16:E24)</f>
        <v>408</v>
      </c>
      <c r="F25" s="8">
        <f>SUM(F16:F24)</f>
        <v>6</v>
      </c>
      <c r="G25" s="8">
        <f>SUM(G16:G24)</f>
        <v>43</v>
      </c>
      <c r="H25" s="8">
        <f t="shared" si="14"/>
        <v>49</v>
      </c>
      <c r="I25" s="119">
        <f t="shared" si="2"/>
        <v>0.12009803921568628</v>
      </c>
      <c r="J25" s="8">
        <f t="shared" ref="J25:P25" si="15">SUM(J16:J24)</f>
        <v>1</v>
      </c>
      <c r="K25" s="8">
        <f t="shared" si="15"/>
        <v>2</v>
      </c>
      <c r="L25" s="8">
        <f t="shared" si="15"/>
        <v>8</v>
      </c>
      <c r="M25" s="8">
        <f t="shared" si="15"/>
        <v>3</v>
      </c>
      <c r="N25" s="8">
        <f t="shared" si="15"/>
        <v>34</v>
      </c>
      <c r="O25" s="8">
        <f t="shared" si="15"/>
        <v>0</v>
      </c>
      <c r="P25" s="8">
        <f t="shared" si="15"/>
        <v>48</v>
      </c>
      <c r="Q25" s="119">
        <f t="shared" si="4"/>
        <v>0.11764705882352941</v>
      </c>
      <c r="R25" s="8">
        <f t="shared" si="0"/>
        <v>97</v>
      </c>
      <c r="S25" s="119">
        <f t="shared" si="5"/>
        <v>0.23774509803921567</v>
      </c>
      <c r="T25" s="8">
        <f>SUM(T16:T24)</f>
        <v>97</v>
      </c>
      <c r="U25" s="8">
        <f>SUM(U16:U24)</f>
        <v>0</v>
      </c>
      <c r="V25" s="10">
        <f>SUM(V16:V24)</f>
        <v>0</v>
      </c>
      <c r="W25" s="10">
        <f>SUM(W16:W24)</f>
        <v>16</v>
      </c>
      <c r="X25" s="10">
        <f>SUM(X16:X24)</f>
        <v>16</v>
      </c>
      <c r="Y25" s="119">
        <f t="shared" si="6"/>
        <v>3.9215686274509803E-2</v>
      </c>
      <c r="Z25" s="9">
        <f>SUM(Z16:Z24)</f>
        <v>16</v>
      </c>
      <c r="AA25" s="9">
        <f>SUM(AA16:AA24)</f>
        <v>0</v>
      </c>
      <c r="AB25" s="8">
        <f>SUM(AB16:AB24)</f>
        <v>16</v>
      </c>
      <c r="AC25" s="119">
        <f t="shared" si="7"/>
        <v>3.9215686274509803E-2</v>
      </c>
      <c r="AD25" s="8">
        <f>SUM(AD16:AD24)</f>
        <v>0</v>
      </c>
      <c r="AE25" s="119">
        <f t="shared" si="8"/>
        <v>0</v>
      </c>
      <c r="AF25" s="8">
        <f>SUM(AF16:AF24)</f>
        <v>0</v>
      </c>
      <c r="AG25" s="119">
        <f t="shared" si="9"/>
        <v>0</v>
      </c>
      <c r="AH25" s="8">
        <f>AVERAGE(AH16:AH24)</f>
        <v>0</v>
      </c>
      <c r="AI25" s="8">
        <f>SUM(AI16:AI24)</f>
        <v>0</v>
      </c>
      <c r="AJ25" s="8">
        <f>AVERAGE(AJ16:AJ24)</f>
        <v>0</v>
      </c>
      <c r="AK25" s="8">
        <f>SUM(AK16:AK24)</f>
        <v>0</v>
      </c>
      <c r="AL25" s="8">
        <f>AVERAGE(AL16:AL24)</f>
        <v>0</v>
      </c>
      <c r="AM25" s="8">
        <f>SUM(AM16:AM24)</f>
        <v>0</v>
      </c>
      <c r="AN25" s="8">
        <f>SUM(AN16:AN24)</f>
        <v>0</v>
      </c>
      <c r="AO25" s="119">
        <f t="shared" si="10"/>
        <v>0</v>
      </c>
      <c r="AP25" s="8">
        <f>SUM(AP16:AP24)</f>
        <v>0</v>
      </c>
      <c r="AQ25" s="119">
        <f t="shared" si="11"/>
        <v>0</v>
      </c>
      <c r="AR25" s="8">
        <f>SUM(AR16:AR24)</f>
        <v>0</v>
      </c>
      <c r="AS25" s="119">
        <f t="shared" si="12"/>
        <v>0</v>
      </c>
    </row>
    <row r="26" spans="1:45" ht="14.25" x14ac:dyDescent="0.2">
      <c r="A26" s="84"/>
      <c r="B26" s="84"/>
      <c r="C26" s="3" t="s">
        <v>12</v>
      </c>
      <c r="D26" s="26" t="s">
        <v>47</v>
      </c>
      <c r="E26" s="4">
        <v>25</v>
      </c>
      <c r="F26" s="4">
        <v>1</v>
      </c>
      <c r="G26" s="4">
        <v>3</v>
      </c>
      <c r="H26" s="8">
        <f t="shared" si="14"/>
        <v>4</v>
      </c>
      <c r="I26" s="119">
        <f t="shared" si="2"/>
        <v>0.16</v>
      </c>
      <c r="J26" s="4">
        <v>0</v>
      </c>
      <c r="K26" s="4">
        <v>1</v>
      </c>
      <c r="L26" s="4">
        <v>0</v>
      </c>
      <c r="M26" s="4">
        <v>1</v>
      </c>
      <c r="N26" s="4">
        <v>4</v>
      </c>
      <c r="O26" s="4">
        <v>0</v>
      </c>
      <c r="P26" s="8">
        <f t="shared" si="3"/>
        <v>6</v>
      </c>
      <c r="Q26" s="119">
        <f t="shared" si="4"/>
        <v>0.24</v>
      </c>
      <c r="R26" s="8">
        <f t="shared" si="0"/>
        <v>10</v>
      </c>
      <c r="S26" s="119">
        <f t="shared" si="5"/>
        <v>0.4</v>
      </c>
      <c r="T26" s="4">
        <v>10</v>
      </c>
      <c r="U26" s="4">
        <v>0</v>
      </c>
      <c r="V26" s="4">
        <v>0</v>
      </c>
      <c r="W26" s="4">
        <v>0</v>
      </c>
      <c r="X26" s="4">
        <v>0</v>
      </c>
      <c r="Y26" s="119">
        <f t="shared" si="6"/>
        <v>0</v>
      </c>
      <c r="Z26" s="15">
        <v>0</v>
      </c>
      <c r="AA26" s="15">
        <v>0</v>
      </c>
      <c r="AB26" s="4">
        <v>0</v>
      </c>
      <c r="AC26" s="119">
        <f t="shared" si="7"/>
        <v>0</v>
      </c>
      <c r="AD26" s="4">
        <v>0</v>
      </c>
      <c r="AE26" s="119">
        <f t="shared" si="8"/>
        <v>0</v>
      </c>
      <c r="AF26" s="4">
        <v>0</v>
      </c>
      <c r="AG26" s="119">
        <f t="shared" si="9"/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119">
        <f t="shared" si="10"/>
        <v>0</v>
      </c>
      <c r="AP26" s="4">
        <v>0</v>
      </c>
      <c r="AQ26" s="119">
        <f t="shared" si="11"/>
        <v>0</v>
      </c>
      <c r="AR26" s="4">
        <v>0</v>
      </c>
      <c r="AS26" s="119">
        <f t="shared" si="12"/>
        <v>0</v>
      </c>
    </row>
    <row r="27" spans="1:45" ht="14.25" x14ac:dyDescent="0.2">
      <c r="A27" s="84"/>
      <c r="B27" s="84"/>
      <c r="C27" s="3" t="s">
        <v>13</v>
      </c>
      <c r="D27" s="26" t="s">
        <v>47</v>
      </c>
      <c r="E27" s="4">
        <v>22</v>
      </c>
      <c r="F27" s="4">
        <v>0</v>
      </c>
      <c r="G27" s="4">
        <v>0</v>
      </c>
      <c r="H27" s="8">
        <f t="shared" si="14"/>
        <v>0</v>
      </c>
      <c r="I27" s="119">
        <f t="shared" si="2"/>
        <v>0</v>
      </c>
      <c r="J27" s="4">
        <v>0</v>
      </c>
      <c r="K27" s="4">
        <v>0</v>
      </c>
      <c r="L27" s="4">
        <v>0</v>
      </c>
      <c r="M27" s="4">
        <v>0</v>
      </c>
      <c r="N27" s="4">
        <v>2</v>
      </c>
      <c r="O27" s="4">
        <v>0</v>
      </c>
      <c r="P27" s="8">
        <f t="shared" si="3"/>
        <v>2</v>
      </c>
      <c r="Q27" s="119">
        <f t="shared" si="4"/>
        <v>9.0909090909090912E-2</v>
      </c>
      <c r="R27" s="8">
        <f t="shared" si="0"/>
        <v>2</v>
      </c>
      <c r="S27" s="119">
        <f t="shared" si="5"/>
        <v>9.0909090909090912E-2</v>
      </c>
      <c r="T27" s="4">
        <v>2</v>
      </c>
      <c r="U27" s="4">
        <v>0</v>
      </c>
      <c r="V27" s="4">
        <v>0</v>
      </c>
      <c r="W27" s="4">
        <v>0</v>
      </c>
      <c r="X27" s="4">
        <v>0</v>
      </c>
      <c r="Y27" s="119">
        <f t="shared" si="6"/>
        <v>0</v>
      </c>
      <c r="Z27" s="15">
        <v>0</v>
      </c>
      <c r="AA27" s="15">
        <v>0</v>
      </c>
      <c r="AB27" s="4">
        <v>0</v>
      </c>
      <c r="AC27" s="119">
        <f t="shared" si="7"/>
        <v>0</v>
      </c>
      <c r="AD27" s="4">
        <v>0</v>
      </c>
      <c r="AE27" s="119">
        <f t="shared" si="8"/>
        <v>0</v>
      </c>
      <c r="AF27" s="4">
        <v>0</v>
      </c>
      <c r="AG27" s="119">
        <f t="shared" si="9"/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119">
        <f t="shared" si="10"/>
        <v>0</v>
      </c>
      <c r="AP27" s="4">
        <v>0</v>
      </c>
      <c r="AQ27" s="119">
        <f t="shared" si="11"/>
        <v>0</v>
      </c>
      <c r="AR27" s="4">
        <v>0</v>
      </c>
      <c r="AS27" s="119">
        <f t="shared" si="12"/>
        <v>0</v>
      </c>
    </row>
    <row r="28" spans="1:45" x14ac:dyDescent="0.2">
      <c r="A28" s="84"/>
      <c r="B28" s="84"/>
      <c r="C28" s="3" t="s">
        <v>73</v>
      </c>
      <c r="D28" s="7"/>
      <c r="E28" s="8">
        <f>SUM(E26:E27)</f>
        <v>47</v>
      </c>
      <c r="F28" s="8">
        <f>SUM(F26:F27)</f>
        <v>1</v>
      </c>
      <c r="G28" s="8">
        <f>SUM(G26:G27)</f>
        <v>3</v>
      </c>
      <c r="H28" s="8">
        <f t="shared" si="14"/>
        <v>4</v>
      </c>
      <c r="I28" s="119">
        <f t="shared" si="2"/>
        <v>8.5106382978723402E-2</v>
      </c>
      <c r="J28" s="8">
        <f t="shared" ref="J28:P28" si="16">SUM(J26:J27)</f>
        <v>0</v>
      </c>
      <c r="K28" s="8">
        <f t="shared" si="16"/>
        <v>1</v>
      </c>
      <c r="L28" s="8">
        <f t="shared" si="16"/>
        <v>0</v>
      </c>
      <c r="M28" s="8">
        <f t="shared" si="16"/>
        <v>1</v>
      </c>
      <c r="N28" s="8">
        <f t="shared" si="16"/>
        <v>6</v>
      </c>
      <c r="O28" s="8">
        <f t="shared" si="16"/>
        <v>0</v>
      </c>
      <c r="P28" s="8">
        <f t="shared" si="16"/>
        <v>8</v>
      </c>
      <c r="Q28" s="119">
        <f t="shared" si="4"/>
        <v>0.1702127659574468</v>
      </c>
      <c r="R28" s="8">
        <f t="shared" si="0"/>
        <v>12</v>
      </c>
      <c r="S28" s="119">
        <f t="shared" si="5"/>
        <v>0.25531914893617019</v>
      </c>
      <c r="T28" s="8">
        <f>SUM(T26:T27)</f>
        <v>12</v>
      </c>
      <c r="U28" s="8">
        <f>SUM(U26:U27)</f>
        <v>0</v>
      </c>
      <c r="V28" s="10">
        <f>SUM(V26:V27)</f>
        <v>0</v>
      </c>
      <c r="W28" s="10">
        <f>SUM(W26:W27)</f>
        <v>0</v>
      </c>
      <c r="X28" s="10">
        <f>SUM(X26:X27)</f>
        <v>0</v>
      </c>
      <c r="Y28" s="119">
        <f t="shared" si="6"/>
        <v>0</v>
      </c>
      <c r="Z28" s="9">
        <f>SUM(Z26:Z27)</f>
        <v>0</v>
      </c>
      <c r="AA28" s="9">
        <f>SUM(AA26:AA27)</f>
        <v>0</v>
      </c>
      <c r="AB28" s="8">
        <f>SUM(AB26:AB27)</f>
        <v>0</v>
      </c>
      <c r="AC28" s="119">
        <f t="shared" si="7"/>
        <v>0</v>
      </c>
      <c r="AD28" s="8">
        <f>SUM(AD26:AD27)</f>
        <v>0</v>
      </c>
      <c r="AE28" s="119">
        <f t="shared" si="8"/>
        <v>0</v>
      </c>
      <c r="AF28" s="8">
        <f>SUM(AF26:AF27)</f>
        <v>0</v>
      </c>
      <c r="AG28" s="119">
        <f t="shared" si="9"/>
        <v>0</v>
      </c>
      <c r="AH28" s="8">
        <f>AVERAGE(AH26:AH27)</f>
        <v>0</v>
      </c>
      <c r="AI28" s="8">
        <f>SUM(AI26:AI27)</f>
        <v>0</v>
      </c>
      <c r="AJ28" s="8">
        <f>AVERAGE(AJ26:AJ27)</f>
        <v>0</v>
      </c>
      <c r="AK28" s="8">
        <f>SUM(AK26:AK27)</f>
        <v>0</v>
      </c>
      <c r="AL28" s="8">
        <f>AVERAGE(AL26:AL27)</f>
        <v>0</v>
      </c>
      <c r="AM28" s="8">
        <f>SUM(AM26:AM27)</f>
        <v>0</v>
      </c>
      <c r="AN28" s="8">
        <f>SUM(AN26:AN27)</f>
        <v>0</v>
      </c>
      <c r="AO28" s="119">
        <f t="shared" si="10"/>
        <v>0</v>
      </c>
      <c r="AP28" s="8">
        <f>SUM(AP26:AP27)</f>
        <v>0</v>
      </c>
      <c r="AQ28" s="119">
        <f t="shared" si="11"/>
        <v>0</v>
      </c>
      <c r="AR28" s="8">
        <f>SUM(AR26:AR27)</f>
        <v>0</v>
      </c>
      <c r="AS28" s="119">
        <f t="shared" si="12"/>
        <v>0</v>
      </c>
    </row>
    <row r="29" spans="1:45" ht="13.5" customHeight="1" x14ac:dyDescent="0.2">
      <c r="A29" s="85"/>
      <c r="B29" s="85"/>
      <c r="C29" s="3" t="s">
        <v>43</v>
      </c>
      <c r="D29" s="7"/>
      <c r="E29" s="8">
        <f>E15+E25+E28</f>
        <v>927</v>
      </c>
      <c r="F29" s="8">
        <f>F15+F25+F28</f>
        <v>16</v>
      </c>
      <c r="G29" s="8">
        <f>G15+G25+G28</f>
        <v>102</v>
      </c>
      <c r="H29" s="8">
        <f t="shared" si="14"/>
        <v>118</v>
      </c>
      <c r="I29" s="119">
        <f t="shared" si="2"/>
        <v>0.12729234088457389</v>
      </c>
      <c r="J29" s="8">
        <f t="shared" ref="J29:P29" si="17">J15+J25+J28</f>
        <v>1</v>
      </c>
      <c r="K29" s="8">
        <f t="shared" si="17"/>
        <v>7</v>
      </c>
      <c r="L29" s="8">
        <f t="shared" si="17"/>
        <v>16</v>
      </c>
      <c r="M29" s="8">
        <f t="shared" si="17"/>
        <v>7</v>
      </c>
      <c r="N29" s="8">
        <f t="shared" si="17"/>
        <v>87</v>
      </c>
      <c r="O29" s="8">
        <f t="shared" si="17"/>
        <v>0</v>
      </c>
      <c r="P29" s="8">
        <f t="shared" si="17"/>
        <v>118</v>
      </c>
      <c r="Q29" s="119">
        <f t="shared" si="4"/>
        <v>0.12729234088457389</v>
      </c>
      <c r="R29" s="8">
        <f t="shared" si="0"/>
        <v>236</v>
      </c>
      <c r="S29" s="119">
        <f t="shared" si="5"/>
        <v>0.25458468176914778</v>
      </c>
      <c r="T29" s="8">
        <f>T15+T25+T28</f>
        <v>236</v>
      </c>
      <c r="U29" s="8">
        <f>U15+U25+U28</f>
        <v>0</v>
      </c>
      <c r="V29" s="10">
        <f>V28+V25+V15</f>
        <v>0</v>
      </c>
      <c r="W29" s="10">
        <f>W28+W25+W15</f>
        <v>35</v>
      </c>
      <c r="X29" s="10">
        <f>X28+X25+X15</f>
        <v>35</v>
      </c>
      <c r="Y29" s="119">
        <f t="shared" si="6"/>
        <v>3.7756202804746494E-2</v>
      </c>
      <c r="Z29" s="9">
        <f>Z28+Z25+Z15</f>
        <v>35</v>
      </c>
      <c r="AA29" s="9">
        <f>AA28+AA25+AA15</f>
        <v>0</v>
      </c>
      <c r="AB29" s="8">
        <f>AB28+AB25+AB15</f>
        <v>35</v>
      </c>
      <c r="AC29" s="119">
        <f t="shared" si="7"/>
        <v>3.7756202804746494E-2</v>
      </c>
      <c r="AD29" s="8">
        <f>AD15+AD25+AD28</f>
        <v>0</v>
      </c>
      <c r="AE29" s="119">
        <f t="shared" si="8"/>
        <v>0</v>
      </c>
      <c r="AF29" s="8">
        <f>AF15+AF25+AF28</f>
        <v>0</v>
      </c>
      <c r="AG29" s="119">
        <f t="shared" si="9"/>
        <v>0</v>
      </c>
      <c r="AH29" s="8"/>
      <c r="AI29" s="8">
        <f>AI28+AI25+AI15</f>
        <v>0</v>
      </c>
      <c r="AJ29" s="8"/>
      <c r="AK29" s="8">
        <f>AK28+AK25+AK15</f>
        <v>0</v>
      </c>
      <c r="AL29" s="8"/>
      <c r="AM29" s="8">
        <f>AM28+AM25+AM15</f>
        <v>0</v>
      </c>
      <c r="AN29" s="8">
        <f>AN28+AN25+AN15</f>
        <v>0</v>
      </c>
      <c r="AO29" s="119">
        <f t="shared" si="10"/>
        <v>0</v>
      </c>
      <c r="AP29" s="8">
        <f>AP15+AP25+AP28</f>
        <v>0</v>
      </c>
      <c r="AQ29" s="119">
        <f t="shared" si="11"/>
        <v>0</v>
      </c>
      <c r="AR29" s="8">
        <f>AR15+AR25+AR28</f>
        <v>0</v>
      </c>
      <c r="AS29" s="119">
        <f t="shared" si="12"/>
        <v>0</v>
      </c>
    </row>
    <row r="30" spans="1:45" s="111" customFormat="1" x14ac:dyDescent="0.2">
      <c r="A30" s="5"/>
      <c r="B30" s="5"/>
      <c r="C30" s="112"/>
      <c r="D30" s="112"/>
      <c r="E30" s="5"/>
      <c r="F30" s="5"/>
      <c r="G30" s="5"/>
      <c r="H30" s="112"/>
      <c r="I30" s="112"/>
      <c r="J30" s="134"/>
      <c r="K30" s="134"/>
      <c r="L30" s="134"/>
      <c r="M30" s="134"/>
      <c r="N30" s="134"/>
      <c r="O30" s="134"/>
      <c r="P30" s="134"/>
      <c r="Q30" s="134"/>
      <c r="R30" s="112"/>
    </row>
    <row r="31" spans="1:45" x14ac:dyDescent="0.2">
      <c r="C31" s="135" t="s">
        <v>169</v>
      </c>
      <c r="D31" s="135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5"/>
    </row>
    <row r="32" spans="1:45" ht="18.75" customHeight="1" x14ac:dyDescent="0.2"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</row>
    <row r="33" spans="3:18" x14ac:dyDescent="0.2">
      <c r="C33" s="42"/>
      <c r="D33" s="42"/>
      <c r="E33" s="5"/>
      <c r="F33" s="5"/>
      <c r="G33" s="5"/>
      <c r="H33" s="42"/>
      <c r="I33" s="42"/>
      <c r="J33" s="134"/>
      <c r="K33" s="134"/>
      <c r="L33" s="134"/>
      <c r="M33" s="134"/>
      <c r="N33" s="134"/>
      <c r="O33" s="134"/>
      <c r="P33" s="134"/>
      <c r="Q33" s="134"/>
      <c r="R33" s="42"/>
    </row>
    <row r="35" spans="3:18" ht="22.5" customHeight="1" x14ac:dyDescent="0.2">
      <c r="C35" s="133" t="s">
        <v>76</v>
      </c>
      <c r="D35" s="133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</row>
  </sheetData>
  <autoFilter ref="A6:AS29"/>
  <dataConsolidate/>
  <mergeCells count="31">
    <mergeCell ref="A3:A5"/>
    <mergeCell ref="B3:B5"/>
    <mergeCell ref="J33:K33"/>
    <mergeCell ref="L33:Q33"/>
    <mergeCell ref="D3:D5"/>
    <mergeCell ref="F4:I4"/>
    <mergeCell ref="J4:Q4"/>
    <mergeCell ref="F3:U3"/>
    <mergeCell ref="R4:R5"/>
    <mergeCell ref="S4:S5"/>
    <mergeCell ref="J30:K30"/>
    <mergeCell ref="L30:Q30"/>
    <mergeCell ref="C2:Y2"/>
    <mergeCell ref="C3:C5"/>
    <mergeCell ref="E3:E5"/>
    <mergeCell ref="V4:V5"/>
    <mergeCell ref="W4:W5"/>
    <mergeCell ref="T4:U4"/>
    <mergeCell ref="V3:AG3"/>
    <mergeCell ref="Z4:Z5"/>
    <mergeCell ref="AA4:AA5"/>
    <mergeCell ref="AN4:AS4"/>
    <mergeCell ref="AH3:AS3"/>
    <mergeCell ref="C35:R35"/>
    <mergeCell ref="C31:T32"/>
    <mergeCell ref="X4:X5"/>
    <mergeCell ref="Y4:Y5"/>
    <mergeCell ref="AJ4:AK4"/>
    <mergeCell ref="AL4:AM4"/>
    <mergeCell ref="AB4:AG4"/>
    <mergeCell ref="AH4:AI4"/>
  </mergeCells>
  <phoneticPr fontId="1" type="noConversion"/>
  <conditionalFormatting sqref="I7:I29 Q7:Q29 S7:S29 Y7:Y29 AC7:AC29 AE7:AE29 AG7:AG29 AO7:AO29 AQ7:AQ29 AS7:AS29">
    <cfRule type="cellIs" dxfId="1" priority="1" operator="greaterThan">
      <formula>1</formula>
    </cfRule>
  </conditionalFormatting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U11" sqref="U11"/>
    </sheetView>
  </sheetViews>
  <sheetFormatPr defaultRowHeight="15" x14ac:dyDescent="0.2"/>
  <cols>
    <col min="1" max="1" width="4.85546875" style="19" customWidth="1"/>
    <col min="2" max="2" width="7.42578125" style="19" customWidth="1"/>
    <col min="3" max="3" width="6.5703125" style="90" customWidth="1"/>
    <col min="4" max="4" width="8.28515625" style="90" customWidth="1"/>
    <col min="5" max="5" width="7.42578125" style="90" customWidth="1"/>
    <col min="6" max="6" width="8.140625" style="90" customWidth="1"/>
    <col min="7" max="7" width="6.5703125" style="90" customWidth="1"/>
    <col min="8" max="8" width="7" style="90" customWidth="1"/>
    <col min="9" max="9" width="8.7109375" style="90" customWidth="1"/>
    <col min="10" max="10" width="6.28515625" style="90" customWidth="1"/>
    <col min="11" max="11" width="8.7109375" style="90" customWidth="1"/>
    <col min="12" max="12" width="6.5703125" style="90" customWidth="1"/>
    <col min="13" max="13" width="8.28515625" style="90" customWidth="1"/>
    <col min="14" max="14" width="6" style="90" customWidth="1"/>
    <col min="15" max="15" width="8.140625" style="90" customWidth="1"/>
    <col min="16" max="16" width="6.5703125" style="90" customWidth="1"/>
    <col min="17" max="17" width="7.85546875" style="90" customWidth="1"/>
    <col min="18" max="18" width="7" style="90" customWidth="1"/>
    <col min="19" max="19" width="7.5703125" style="90" customWidth="1"/>
    <col min="20" max="20" width="6.7109375" style="90" customWidth="1"/>
    <col min="21" max="16384" width="9.140625" style="62"/>
  </cols>
  <sheetData>
    <row r="1" spans="1:20" ht="18" customHeight="1" x14ac:dyDescent="0.2">
      <c r="A1" s="121" t="s">
        <v>69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0" ht="15.75" customHeight="1" x14ac:dyDescent="0.2">
      <c r="A2" s="124" t="s">
        <v>87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58"/>
      <c r="T2" s="58"/>
    </row>
    <row r="3" spans="1:20" ht="15.7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8"/>
      <c r="T3" s="58"/>
    </row>
    <row r="4" spans="1:20" ht="58.5" customHeight="1" x14ac:dyDescent="0.2">
      <c r="A4" s="93" t="s">
        <v>16</v>
      </c>
      <c r="B4" s="93" t="s">
        <v>17</v>
      </c>
      <c r="C4" s="93" t="s">
        <v>51</v>
      </c>
      <c r="D4" s="93" t="s">
        <v>52</v>
      </c>
      <c r="E4" s="154" t="s">
        <v>60</v>
      </c>
      <c r="F4" s="155"/>
      <c r="G4" s="156"/>
      <c r="H4" s="154" t="s">
        <v>61</v>
      </c>
      <c r="I4" s="155"/>
      <c r="J4" s="156"/>
      <c r="K4" s="160" t="s">
        <v>62</v>
      </c>
      <c r="L4" s="161"/>
      <c r="M4" s="155" t="s">
        <v>79</v>
      </c>
      <c r="N4" s="156"/>
      <c r="O4" s="154" t="s">
        <v>66</v>
      </c>
      <c r="P4" s="156"/>
      <c r="Q4" s="154" t="s">
        <v>63</v>
      </c>
      <c r="R4" s="156"/>
      <c r="S4" s="125" t="s">
        <v>65</v>
      </c>
      <c r="T4" s="125"/>
    </row>
    <row r="5" spans="1:20" ht="18" customHeight="1" x14ac:dyDescent="0.2">
      <c r="A5" s="63">
        <v>1</v>
      </c>
      <c r="B5" s="63">
        <v>2</v>
      </c>
      <c r="C5" s="63">
        <v>3</v>
      </c>
      <c r="D5" s="63">
        <v>4</v>
      </c>
      <c r="E5" s="59">
        <v>5</v>
      </c>
      <c r="F5" s="59">
        <v>6</v>
      </c>
      <c r="G5" s="59">
        <v>7</v>
      </c>
      <c r="H5" s="59">
        <v>8</v>
      </c>
      <c r="I5" s="59">
        <v>9</v>
      </c>
      <c r="J5" s="59">
        <v>10</v>
      </c>
      <c r="K5" s="59">
        <v>12</v>
      </c>
      <c r="L5" s="59">
        <v>13</v>
      </c>
      <c r="M5" s="59">
        <v>14</v>
      </c>
      <c r="N5" s="59">
        <v>15</v>
      </c>
      <c r="O5" s="59">
        <v>16</v>
      </c>
      <c r="P5" s="59">
        <v>17</v>
      </c>
      <c r="Q5" s="59">
        <v>18</v>
      </c>
      <c r="R5" s="59">
        <v>19</v>
      </c>
      <c r="S5" s="59">
        <v>20</v>
      </c>
      <c r="T5" s="59">
        <v>21</v>
      </c>
    </row>
    <row r="6" spans="1:20" ht="13.5" customHeight="1" x14ac:dyDescent="0.2">
      <c r="A6" s="157" t="str">
        <f>'[1]1. охват организованым питанием'!A6</f>
        <v/>
      </c>
      <c r="B6" s="157" t="str">
        <f>'[1]1. охват организованым питанием'!B6</f>
        <v/>
      </c>
      <c r="C6" s="94"/>
      <c r="D6" s="56"/>
      <c r="E6" s="115" t="s">
        <v>22</v>
      </c>
      <c r="F6" s="115" t="s">
        <v>64</v>
      </c>
      <c r="G6" s="116" t="s">
        <v>15</v>
      </c>
      <c r="H6" s="115" t="s">
        <v>22</v>
      </c>
      <c r="I6" s="115" t="s">
        <v>64</v>
      </c>
      <c r="J6" s="115" t="s">
        <v>15</v>
      </c>
      <c r="K6" s="115" t="s">
        <v>64</v>
      </c>
      <c r="L6" s="115" t="s">
        <v>15</v>
      </c>
      <c r="M6" s="115" t="s">
        <v>64</v>
      </c>
      <c r="N6" s="115" t="s">
        <v>15</v>
      </c>
      <c r="O6" s="115" t="s">
        <v>64</v>
      </c>
      <c r="P6" s="115" t="s">
        <v>15</v>
      </c>
      <c r="Q6" s="115" t="s">
        <v>64</v>
      </c>
      <c r="R6" s="115" t="s">
        <v>15</v>
      </c>
      <c r="S6" s="115" t="s">
        <v>64</v>
      </c>
      <c r="T6" s="115" t="s">
        <v>15</v>
      </c>
    </row>
    <row r="7" spans="1:20" x14ac:dyDescent="0.2">
      <c r="A7" s="157"/>
      <c r="B7" s="157"/>
      <c r="C7" s="59" t="s">
        <v>53</v>
      </c>
      <c r="D7" s="96">
        <f>'1. охват орг. питанием'!E15</f>
        <v>472</v>
      </c>
      <c r="E7" s="97">
        <f>'1. охват орг. питанием'!F15</f>
        <v>84</v>
      </c>
      <c r="F7" s="98">
        <f>'1. охват орг. питанием'!G15+'2. охват без предв. заяв.'!G15+'3. Бесплатное питание'!T15</f>
        <v>441</v>
      </c>
      <c r="G7" s="117">
        <f>F7/$D7</f>
        <v>0.93432203389830504</v>
      </c>
      <c r="H7" s="97">
        <f>'1. охват орг. питанием'!I15</f>
        <v>100</v>
      </c>
      <c r="I7" s="98">
        <f>'1. охват орг. питанием'!J15+'2. охват без предв. заяв.'!J15+'3. Бесплатное питание'!U15</f>
        <v>6</v>
      </c>
      <c r="J7" s="117">
        <f>I7/$D7</f>
        <v>1.2711864406779662E-2</v>
      </c>
      <c r="K7" s="98">
        <f>'1. охват орг. питанием'!M15+'2. охват без предв. заяв.'!L15+'3. Бесплатное питание'!Z15+'3. Бесплатное питание'!AI15</f>
        <v>19</v>
      </c>
      <c r="L7" s="117">
        <f>K7/$D7</f>
        <v>4.025423728813559E-2</v>
      </c>
      <c r="M7" s="98">
        <f>'1. охват орг. питанием'!O15+'3. Бесплатное питание'!AA15+'3. Бесплатное питание'!AM15</f>
        <v>0</v>
      </c>
      <c r="N7" s="117">
        <f>M7/$D7</f>
        <v>0</v>
      </c>
      <c r="O7" s="98">
        <f>M7+K7+I7+F7</f>
        <v>466</v>
      </c>
      <c r="P7" s="117">
        <f>O7/$D7</f>
        <v>0.98728813559322037</v>
      </c>
      <c r="Q7" s="98">
        <f>'2. охват без предв. заяв.'!P15</f>
        <v>5</v>
      </c>
      <c r="R7" s="117">
        <f>Q7/$D7</f>
        <v>1.059322033898305E-2</v>
      </c>
      <c r="S7" s="98">
        <f>O7+Q7</f>
        <v>471</v>
      </c>
      <c r="T7" s="117">
        <f>S7/$D7</f>
        <v>0.9978813559322034</v>
      </c>
    </row>
    <row r="8" spans="1:20" x14ac:dyDescent="0.2">
      <c r="A8" s="157"/>
      <c r="B8" s="157"/>
      <c r="C8" s="59" t="s">
        <v>54</v>
      </c>
      <c r="D8" s="96">
        <f>'1. охват орг. питанием'!E25</f>
        <v>408</v>
      </c>
      <c r="E8" s="97">
        <f>'1. охват орг. питанием'!F25</f>
        <v>89.2</v>
      </c>
      <c r="F8" s="98">
        <f>'1. охват орг. питанием'!G25+'2. охват без предв. заяв.'!G25+'3. Бесплатное питание'!T25</f>
        <v>288</v>
      </c>
      <c r="G8" s="117">
        <f t="shared" ref="G8:G10" si="0">F8/$D8</f>
        <v>0.70588235294117652</v>
      </c>
      <c r="H8" s="97">
        <f>'1. охват орг. питанием'!I25</f>
        <v>104</v>
      </c>
      <c r="I8" s="98">
        <f>'1. охват орг. питанием'!J25+'2. охват без предв. заяв.'!J25+'3. Бесплатное питание'!U25</f>
        <v>11</v>
      </c>
      <c r="J8" s="117">
        <f t="shared" ref="J8:J10" si="1">I8/$D8</f>
        <v>2.6960784313725492E-2</v>
      </c>
      <c r="K8" s="98">
        <f>'1. охват орг. питанием'!M25+'2. охват без предв. заяв.'!L25+'3. Бесплатное питание'!Z25+'3. Бесплатное питание'!AI25</f>
        <v>16</v>
      </c>
      <c r="L8" s="117">
        <f t="shared" ref="L8:L10" si="2">K8/$D8</f>
        <v>3.9215686274509803E-2</v>
      </c>
      <c r="M8" s="98">
        <f>'1. охват орг. питанием'!O25+'3. Бесплатное питание'!AA25+'3. Бесплатное питание'!AM25</f>
        <v>0</v>
      </c>
      <c r="N8" s="117">
        <f t="shared" ref="N8:N10" si="3">M8/$D8</f>
        <v>0</v>
      </c>
      <c r="O8" s="98">
        <f>F8+I8+K8+M8</f>
        <v>315</v>
      </c>
      <c r="P8" s="117">
        <f t="shared" ref="P8:P10" si="4">O8/$D8</f>
        <v>0.7720588235294118</v>
      </c>
      <c r="Q8" s="98">
        <f>'2. охват без предв. заяв.'!P25</f>
        <v>36</v>
      </c>
      <c r="R8" s="117">
        <f t="shared" ref="R8:R10" si="5">Q8/$D8</f>
        <v>8.8235294117647065E-2</v>
      </c>
      <c r="S8" s="98">
        <f>O8+Q8</f>
        <v>351</v>
      </c>
      <c r="T8" s="117">
        <f t="shared" ref="T8:T10" si="6">S8/$D8</f>
        <v>0.86029411764705888</v>
      </c>
    </row>
    <row r="9" spans="1:20" x14ac:dyDescent="0.2">
      <c r="A9" s="157"/>
      <c r="B9" s="157"/>
      <c r="C9" s="59" t="s">
        <v>55</v>
      </c>
      <c r="D9" s="96">
        <f>'1. охват орг. питанием'!E28</f>
        <v>47</v>
      </c>
      <c r="E9" s="97">
        <f>'1. охват орг. питанием'!F28</f>
        <v>82</v>
      </c>
      <c r="F9" s="98">
        <f>'1. охват орг. питанием'!G28+'2. охват без предв. заяв.'!G28+'3. Бесплатное питание'!T28</f>
        <v>29</v>
      </c>
      <c r="G9" s="117">
        <f t="shared" si="0"/>
        <v>0.61702127659574468</v>
      </c>
      <c r="H9" s="98">
        <f>'1. охват орг. питанием'!I28</f>
        <v>104</v>
      </c>
      <c r="I9" s="98">
        <f>'1. охват орг. питанием'!J28+'2. охват без предв. заяв.'!J28+'3. Бесплатное питание'!U28</f>
        <v>2</v>
      </c>
      <c r="J9" s="117">
        <f t="shared" si="1"/>
        <v>4.2553191489361701E-2</v>
      </c>
      <c r="K9" s="98">
        <f>'1. охват орг. питанием'!M28+'2. охват без предв. заяв.'!L28+'3. Бесплатное питание'!Z28+'3. Бесплатное питание'!AI28</f>
        <v>0</v>
      </c>
      <c r="L9" s="117">
        <f t="shared" si="2"/>
        <v>0</v>
      </c>
      <c r="M9" s="98">
        <f>'1. охват орг. питанием'!O28+'3. Бесплатное питание'!AA28+'3. Бесплатное питание'!AM28</f>
        <v>0</v>
      </c>
      <c r="N9" s="117">
        <f t="shared" si="3"/>
        <v>0</v>
      </c>
      <c r="O9" s="98">
        <f>F9+I9+K9+M9</f>
        <v>31</v>
      </c>
      <c r="P9" s="117">
        <f t="shared" si="4"/>
        <v>0.65957446808510634</v>
      </c>
      <c r="Q9" s="98">
        <f>'2. охват без предв. заяв.'!P28</f>
        <v>10</v>
      </c>
      <c r="R9" s="117">
        <f t="shared" si="5"/>
        <v>0.21276595744680851</v>
      </c>
      <c r="S9" s="98">
        <f>O9+Q9</f>
        <v>41</v>
      </c>
      <c r="T9" s="117">
        <f t="shared" si="6"/>
        <v>0.87234042553191493</v>
      </c>
    </row>
    <row r="10" spans="1:20" ht="15.75" customHeight="1" x14ac:dyDescent="0.2">
      <c r="A10" s="158"/>
      <c r="B10" s="158"/>
      <c r="C10" s="59" t="s">
        <v>2</v>
      </c>
      <c r="D10" s="98">
        <f>SUM(D7:D9)</f>
        <v>927</v>
      </c>
      <c r="E10" s="97">
        <f>AVERAGEIF(E7:E9,"&lt;&gt;0")</f>
        <v>85.066666666666663</v>
      </c>
      <c r="F10" s="98">
        <f>SUM(F7:F9)</f>
        <v>758</v>
      </c>
      <c r="G10" s="117">
        <f t="shared" si="0"/>
        <v>0.81769147788565266</v>
      </c>
      <c r="H10" s="97">
        <f>AVERAGEIF(H7:H9,"&lt;&gt;0")</f>
        <v>102.66666666666667</v>
      </c>
      <c r="I10" s="98">
        <f>SUM(I7:I9)</f>
        <v>19</v>
      </c>
      <c r="J10" s="117">
        <f t="shared" si="1"/>
        <v>2.0496224379719527E-2</v>
      </c>
      <c r="K10" s="98">
        <f>SUM(K7:K9)</f>
        <v>35</v>
      </c>
      <c r="L10" s="117">
        <f t="shared" si="2"/>
        <v>3.7756202804746494E-2</v>
      </c>
      <c r="M10" s="98">
        <f>SUM(M7:M9)</f>
        <v>0</v>
      </c>
      <c r="N10" s="117">
        <f t="shared" si="3"/>
        <v>0</v>
      </c>
      <c r="O10" s="98">
        <f>SUM(O7:O9)</f>
        <v>812</v>
      </c>
      <c r="P10" s="117">
        <f t="shared" si="4"/>
        <v>0.87594390507011866</v>
      </c>
      <c r="Q10" s="98">
        <f>SUM(Q7:Q9)</f>
        <v>51</v>
      </c>
      <c r="R10" s="117">
        <f t="shared" si="5"/>
        <v>5.5016181229773461E-2</v>
      </c>
      <c r="S10" s="98">
        <f>O10+Q10</f>
        <v>863</v>
      </c>
      <c r="T10" s="117">
        <f t="shared" si="6"/>
        <v>0.93096008629989213</v>
      </c>
    </row>
    <row r="12" spans="1:20" ht="22.5" customHeight="1" x14ac:dyDescent="0.2">
      <c r="B12" s="159" t="s">
        <v>56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</row>
    <row r="14" spans="1:20" x14ac:dyDescent="0.2">
      <c r="A14" s="153" t="s">
        <v>70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</row>
    <row r="15" spans="1:20" x14ac:dyDescent="0.2">
      <c r="F15" s="90" t="s">
        <v>71</v>
      </c>
      <c r="P15" s="90" t="s">
        <v>72</v>
      </c>
    </row>
    <row r="21" ht="14.25" customHeight="1" x14ac:dyDescent="0.2"/>
  </sheetData>
  <sheetProtection sheet="1" objects="1" scenarios="1" formatRows="0" insertColumns="0" insertRows="0" insertHyperlinks="0" deleteColumns="0" deleteRows="0" selectLockedCells="1" sort="0" autoFilter="0" pivotTables="0" selectUnlockedCells="1"/>
  <mergeCells count="13">
    <mergeCell ref="A14:T14"/>
    <mergeCell ref="A1:T1"/>
    <mergeCell ref="S4:T4"/>
    <mergeCell ref="H4:J4"/>
    <mergeCell ref="A6:A10"/>
    <mergeCell ref="B6:B10"/>
    <mergeCell ref="B12:T12"/>
    <mergeCell ref="A2:R2"/>
    <mergeCell ref="E4:G4"/>
    <mergeCell ref="Q4:R4"/>
    <mergeCell ref="O4:P4"/>
    <mergeCell ref="M4:N4"/>
    <mergeCell ref="K4:L4"/>
  </mergeCells>
  <phoneticPr fontId="1" type="noConversion"/>
  <conditionalFormatting sqref="G7:G10 J7:J10 L7:L10 N7:N10 P7:P10 R7:R10 T7:T10">
    <cfRule type="cellIs" dxfId="0" priority="1" operator="greaterThan">
      <formula>1</formula>
    </cfRule>
  </conditionalFormatting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25" sqref="M25"/>
    </sheetView>
  </sheetViews>
  <sheetFormatPr defaultRowHeight="15" x14ac:dyDescent="0.2"/>
  <cols>
    <col min="1" max="2" width="5.42578125" style="11" customWidth="1"/>
    <col min="3" max="3" width="14.5703125" style="11" customWidth="1"/>
    <col min="4" max="6" width="8.85546875" style="11" customWidth="1"/>
    <col min="7" max="7" width="9.140625" style="11"/>
    <col min="8" max="10" width="5.5703125" style="11" customWidth="1"/>
    <col min="11" max="11" width="6.28515625" style="11" customWidth="1"/>
    <col min="12" max="12" width="7" style="11" customWidth="1"/>
    <col min="13" max="13" width="11.85546875" style="11" customWidth="1"/>
    <col min="14" max="14" width="10.85546875" style="11" customWidth="1"/>
    <col min="15" max="15" width="10.140625" style="11" customWidth="1"/>
    <col min="16" max="16" width="9.7109375" style="11" customWidth="1"/>
    <col min="17" max="18" width="9.42578125" style="11" customWidth="1"/>
    <col min="19" max="19" width="9.7109375" style="11" customWidth="1"/>
    <col min="20" max="20" width="6" style="11" customWidth="1"/>
    <col min="21" max="21" width="10.7109375" style="11" customWidth="1"/>
    <col min="22" max="22" width="5.85546875" style="11" customWidth="1"/>
    <col min="23" max="24" width="9.140625" style="11"/>
    <col min="25" max="25" width="9.42578125" style="11" customWidth="1"/>
    <col min="26" max="26" width="9.140625" style="11"/>
    <col min="27" max="27" width="10.85546875" style="11" bestFit="1" customWidth="1"/>
    <col min="28" max="16384" width="9.140625" style="11"/>
  </cols>
  <sheetData>
    <row r="1" spans="1:27" x14ac:dyDescent="0.2">
      <c r="C1" s="12" t="s">
        <v>68</v>
      </c>
    </row>
    <row r="2" spans="1:27" x14ac:dyDescent="0.2">
      <c r="A2" s="162" t="s">
        <v>111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7" x14ac:dyDescent="0.2">
      <c r="A3" s="4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7" ht="29.25" customHeight="1" x14ac:dyDescent="0.2">
      <c r="A4" s="167" t="s">
        <v>16</v>
      </c>
      <c r="B4" s="167" t="s">
        <v>28</v>
      </c>
      <c r="C4" s="169" t="s">
        <v>14</v>
      </c>
      <c r="D4" s="170" t="s">
        <v>67</v>
      </c>
      <c r="E4" s="164" t="s">
        <v>34</v>
      </c>
      <c r="F4" s="164"/>
      <c r="G4" s="164"/>
      <c r="H4" s="164"/>
      <c r="I4" s="164" t="s">
        <v>74</v>
      </c>
      <c r="J4" s="164"/>
      <c r="K4" s="164" t="s">
        <v>84</v>
      </c>
      <c r="L4" s="171"/>
      <c r="M4" s="164" t="s">
        <v>35</v>
      </c>
      <c r="N4" s="164"/>
      <c r="O4" s="164"/>
      <c r="P4" s="164"/>
      <c r="Q4" s="164"/>
      <c r="R4" s="164"/>
      <c r="S4" s="164"/>
      <c r="T4" s="164"/>
      <c r="U4" s="164" t="s">
        <v>36</v>
      </c>
      <c r="V4" s="164" t="s">
        <v>15</v>
      </c>
      <c r="W4" s="164" t="s">
        <v>57</v>
      </c>
      <c r="X4" s="164"/>
      <c r="Y4" s="168"/>
      <c r="Z4" s="168"/>
      <c r="AA4" s="165" t="s">
        <v>114</v>
      </c>
    </row>
    <row r="5" spans="1:27" ht="104.25" customHeight="1" x14ac:dyDescent="0.2">
      <c r="A5" s="167"/>
      <c r="B5" s="167"/>
      <c r="C5" s="169"/>
      <c r="D5" s="170"/>
      <c r="E5" s="47" t="s">
        <v>44</v>
      </c>
      <c r="F5" s="47" t="s">
        <v>45</v>
      </c>
      <c r="G5" s="47" t="s">
        <v>46</v>
      </c>
      <c r="H5" s="47" t="s">
        <v>15</v>
      </c>
      <c r="I5" s="47" t="s">
        <v>75</v>
      </c>
      <c r="J5" s="47" t="s">
        <v>15</v>
      </c>
      <c r="K5" s="47" t="s">
        <v>75</v>
      </c>
      <c r="L5" s="47" t="s">
        <v>15</v>
      </c>
      <c r="M5" s="47" t="s">
        <v>37</v>
      </c>
      <c r="N5" s="47" t="s">
        <v>38</v>
      </c>
      <c r="O5" s="47" t="s">
        <v>39</v>
      </c>
      <c r="P5" s="47" t="s">
        <v>40</v>
      </c>
      <c r="Q5" s="47" t="s">
        <v>41</v>
      </c>
      <c r="R5" s="47" t="s">
        <v>78</v>
      </c>
      <c r="S5" s="47" t="s">
        <v>42</v>
      </c>
      <c r="T5" s="47" t="s">
        <v>15</v>
      </c>
      <c r="U5" s="164"/>
      <c r="V5" s="164"/>
      <c r="W5" s="47" t="s">
        <v>58</v>
      </c>
      <c r="X5" s="47" t="s">
        <v>59</v>
      </c>
      <c r="Y5" s="63" t="s">
        <v>20</v>
      </c>
      <c r="Z5" s="47" t="s">
        <v>79</v>
      </c>
      <c r="AA5" s="166"/>
    </row>
    <row r="6" spans="1:27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  <c r="P6" s="77">
        <v>16</v>
      </c>
      <c r="Q6" s="77">
        <v>17</v>
      </c>
      <c r="R6" s="77">
        <v>18</v>
      </c>
      <c r="S6" s="77">
        <v>19</v>
      </c>
      <c r="T6" s="77">
        <v>20</v>
      </c>
      <c r="U6" s="77">
        <v>21</v>
      </c>
      <c r="V6" s="77">
        <v>22</v>
      </c>
      <c r="W6" s="77">
        <v>23</v>
      </c>
      <c r="X6" s="77">
        <v>24</v>
      </c>
      <c r="Y6" s="77">
        <v>25</v>
      </c>
      <c r="Z6" s="77">
        <v>26</v>
      </c>
      <c r="AA6" s="77">
        <v>27</v>
      </c>
    </row>
    <row r="7" spans="1:27" ht="17.25" customHeight="1" x14ac:dyDescent="0.2">
      <c r="A7" s="71" t="s">
        <v>173</v>
      </c>
      <c r="B7" s="72">
        <v>81</v>
      </c>
      <c r="C7" s="69" t="s">
        <v>25</v>
      </c>
      <c r="D7" s="13">
        <f>'1. охват орг. питанием'!E15</f>
        <v>472</v>
      </c>
      <c r="E7" s="13">
        <f>'3. Бесплатное питание'!F15</f>
        <v>9</v>
      </c>
      <c r="F7" s="13">
        <f>'3. Бесплатное питание'!G15</f>
        <v>56</v>
      </c>
      <c r="G7" s="13">
        <f>SUM(E7:F7)</f>
        <v>65</v>
      </c>
      <c r="H7" s="14">
        <f>G7/D7*100</f>
        <v>13.771186440677965</v>
      </c>
      <c r="I7" s="14">
        <f>'3. Бесплатное питание'!X15</f>
        <v>19</v>
      </c>
      <c r="J7" s="14">
        <f>I7/D7*100</f>
        <v>4.0254237288135588</v>
      </c>
      <c r="K7" s="14">
        <f>'3. Бесплатное питание'!AI15+'3. Бесплатное питание'!AK15+'3. Бесплатное питание'!AM15</f>
        <v>0</v>
      </c>
      <c r="L7" s="14">
        <f>K7/D7*100</f>
        <v>0</v>
      </c>
      <c r="M7" s="13">
        <f>'3. Бесплатное питание'!J15</f>
        <v>0</v>
      </c>
      <c r="N7" s="13">
        <f>'3. Бесплатное питание'!K15</f>
        <v>4</v>
      </c>
      <c r="O7" s="13">
        <f>'3. Бесплатное питание'!L15</f>
        <v>8</v>
      </c>
      <c r="P7" s="13">
        <f>'3. Бесплатное питание'!M15</f>
        <v>3</v>
      </c>
      <c r="Q7" s="13">
        <f>'3. Бесплатное питание'!N15</f>
        <v>47</v>
      </c>
      <c r="R7" s="13">
        <f>'3. Бесплатное питание'!O15</f>
        <v>0</v>
      </c>
      <c r="S7" s="13">
        <f>SUM(M7:R7)</f>
        <v>62</v>
      </c>
      <c r="T7" s="14">
        <f>S7/D7*100</f>
        <v>13.135593220338984</v>
      </c>
      <c r="U7" s="14">
        <f>S7+K7+I7+G7</f>
        <v>146</v>
      </c>
      <c r="V7" s="14">
        <f>U7/D7*100</f>
        <v>30.932203389830509</v>
      </c>
      <c r="W7" s="13">
        <f>'3. Бесплатное питание'!T15</f>
        <v>127</v>
      </c>
      <c r="X7" s="13">
        <f>'3. Бесплатное питание'!U15</f>
        <v>0</v>
      </c>
      <c r="Y7" s="65">
        <f>'3. Бесплатное питание'!Z15+'3. Бесплатное питание'!AI15</f>
        <v>19</v>
      </c>
      <c r="Z7" s="66">
        <f>'3. Бесплатное питание'!AA15+'3. Бесплатное питание'!AK15+'3. Бесплатное питание'!AM15</f>
        <v>0</v>
      </c>
      <c r="AA7" s="66">
        <f>'3. Бесплатное питание'!AD15+'3. Бесплатное питание'!AP15</f>
        <v>0</v>
      </c>
    </row>
    <row r="8" spans="1:27" ht="17.25" customHeight="1" x14ac:dyDescent="0.2">
      <c r="A8" s="73"/>
      <c r="B8" s="74"/>
      <c r="C8" s="69" t="s">
        <v>50</v>
      </c>
      <c r="D8" s="13">
        <f>'1. охват орг. питанием'!E25</f>
        <v>408</v>
      </c>
      <c r="E8" s="13">
        <f>'3. Бесплатное питание'!F25</f>
        <v>6</v>
      </c>
      <c r="F8" s="13">
        <f>'3. Бесплатное питание'!G25</f>
        <v>43</v>
      </c>
      <c r="G8" s="13">
        <f>SUM(E8:F8)</f>
        <v>49</v>
      </c>
      <c r="H8" s="14">
        <f>G8/D8*100</f>
        <v>12.009803921568627</v>
      </c>
      <c r="I8" s="14">
        <f>'3. Бесплатное питание'!X25</f>
        <v>16</v>
      </c>
      <c r="J8" s="14">
        <f>I8/D8*100</f>
        <v>3.9215686274509802</v>
      </c>
      <c r="K8" s="14">
        <f>'3. Бесплатное питание'!AI25+'3. Бесплатное питание'!AK25+'3. Бесплатное питание'!AM25</f>
        <v>0</v>
      </c>
      <c r="L8" s="14">
        <f>K8/D8*100</f>
        <v>0</v>
      </c>
      <c r="M8" s="13">
        <f>'3. Бесплатное питание'!J25</f>
        <v>1</v>
      </c>
      <c r="N8" s="13">
        <f>'3. Бесплатное питание'!K25</f>
        <v>2</v>
      </c>
      <c r="O8" s="13">
        <f>'3. Бесплатное питание'!L25</f>
        <v>8</v>
      </c>
      <c r="P8" s="13">
        <f>'3. Бесплатное питание'!M25</f>
        <v>3</v>
      </c>
      <c r="Q8" s="13">
        <f>'3. Бесплатное питание'!N25</f>
        <v>34</v>
      </c>
      <c r="R8" s="13">
        <f>'3. Бесплатное питание'!O25</f>
        <v>0</v>
      </c>
      <c r="S8" s="13">
        <f>SUM(M8:R8)</f>
        <v>48</v>
      </c>
      <c r="T8" s="14">
        <f>S8/D8*100</f>
        <v>11.76470588235294</v>
      </c>
      <c r="U8" s="14">
        <f>S8+K8+I8+G8</f>
        <v>113</v>
      </c>
      <c r="V8" s="14">
        <f>U8/D8*100</f>
        <v>27.696078431372552</v>
      </c>
      <c r="W8" s="13">
        <f>'3. Бесплатное питание'!T25</f>
        <v>97</v>
      </c>
      <c r="X8" s="13">
        <f>'3. Бесплатное питание'!U25</f>
        <v>0</v>
      </c>
      <c r="Y8" s="65">
        <f>'3. Бесплатное питание'!Z25+'3. Бесплатное питание'!AI25</f>
        <v>16</v>
      </c>
      <c r="Z8" s="66">
        <f>'3. Бесплатное питание'!AA25+'3. Бесплатное питание'!AK25+'3. Бесплатное питание'!AM25</f>
        <v>0</v>
      </c>
      <c r="AA8" s="66">
        <f>'3. Бесплатное питание'!AD25+'3. Бесплатное питание'!AP25</f>
        <v>0</v>
      </c>
    </row>
    <row r="9" spans="1:27" ht="17.25" customHeight="1" x14ac:dyDescent="0.2">
      <c r="A9" s="73"/>
      <c r="B9" s="74"/>
      <c r="C9" s="70" t="s">
        <v>73</v>
      </c>
      <c r="D9" s="13">
        <f>'1. охват орг. питанием'!E28</f>
        <v>47</v>
      </c>
      <c r="E9" s="13">
        <f>'3. Бесплатное питание'!F28</f>
        <v>1</v>
      </c>
      <c r="F9" s="13">
        <f>'3. Бесплатное питание'!G28</f>
        <v>3</v>
      </c>
      <c r="G9" s="13">
        <f>SUM(E9:F9)</f>
        <v>4</v>
      </c>
      <c r="H9" s="14">
        <f>G9/D9*100</f>
        <v>8.5106382978723403</v>
      </c>
      <c r="I9" s="14">
        <f>'3. Бесплатное питание'!X28</f>
        <v>0</v>
      </c>
      <c r="J9" s="14">
        <f>I9/D9*100</f>
        <v>0</v>
      </c>
      <c r="K9" s="14">
        <f>'3. Бесплатное питание'!AI28+'3. Бесплатное питание'!AK28+'3. Бесплатное питание'!AM28</f>
        <v>0</v>
      </c>
      <c r="L9" s="14">
        <f>K9/D9*100</f>
        <v>0</v>
      </c>
      <c r="M9" s="13">
        <f>'3. Бесплатное питание'!J28</f>
        <v>0</v>
      </c>
      <c r="N9" s="13">
        <f>'3. Бесплатное питание'!K28</f>
        <v>1</v>
      </c>
      <c r="O9" s="13">
        <f>'3. Бесплатное питание'!L28</f>
        <v>0</v>
      </c>
      <c r="P9" s="13">
        <f>'3. Бесплатное питание'!M28</f>
        <v>1</v>
      </c>
      <c r="Q9" s="13">
        <f>'3. Бесплатное питание'!N28</f>
        <v>6</v>
      </c>
      <c r="R9" s="13">
        <f>'3. Бесплатное питание'!O28</f>
        <v>0</v>
      </c>
      <c r="S9" s="13">
        <f>SUM(M9:R9)</f>
        <v>8</v>
      </c>
      <c r="T9" s="14">
        <f>S9/D9*100</f>
        <v>17.021276595744681</v>
      </c>
      <c r="U9" s="14">
        <f>S9+K9+I9+G9</f>
        <v>12</v>
      </c>
      <c r="V9" s="14">
        <f>U9/D9*100</f>
        <v>25.531914893617021</v>
      </c>
      <c r="W9" s="13">
        <f>'3. Бесплатное питание'!T28</f>
        <v>12</v>
      </c>
      <c r="X9" s="13">
        <f>'3. Бесплатное питание'!U28</f>
        <v>0</v>
      </c>
      <c r="Y9" s="65">
        <f>'3. Бесплатное питание'!Z28+'3. Бесплатное питание'!AI28</f>
        <v>0</v>
      </c>
      <c r="Z9" s="66">
        <f>'3. Бесплатное питание'!AA28+'3. Бесплатное питание'!AK28+'3. Бесплатное питание'!AM28</f>
        <v>0</v>
      </c>
      <c r="AA9" s="66">
        <f>'3. Бесплатное питание'!AD28+'3. Бесплатное питание'!AP28</f>
        <v>0</v>
      </c>
    </row>
    <row r="10" spans="1:27" ht="17.25" customHeight="1" x14ac:dyDescent="0.2">
      <c r="A10" s="75"/>
      <c r="B10" s="76"/>
      <c r="C10" s="70" t="s">
        <v>43</v>
      </c>
      <c r="D10" s="13">
        <f>SUM(D7:D9)</f>
        <v>927</v>
      </c>
      <c r="E10" s="13">
        <f>SUM(E7:E9)</f>
        <v>16</v>
      </c>
      <c r="F10" s="13">
        <f>SUM(F7:F9)</f>
        <v>102</v>
      </c>
      <c r="G10" s="13">
        <f>SUM(G7:G9)</f>
        <v>118</v>
      </c>
      <c r="H10" s="14">
        <f>G10/D10*100</f>
        <v>12.729234088457389</v>
      </c>
      <c r="I10" s="14">
        <f>SUM(I7:I9)</f>
        <v>35</v>
      </c>
      <c r="J10" s="14">
        <f>I10/D10*100</f>
        <v>3.7756202804746493</v>
      </c>
      <c r="K10" s="14">
        <f>SUM(K7:K9)</f>
        <v>0</v>
      </c>
      <c r="L10" s="14">
        <f>K10/D10*100</f>
        <v>0</v>
      </c>
      <c r="M10" s="13">
        <f t="shared" ref="M10:R10" si="0">SUM(M7:M9)</f>
        <v>1</v>
      </c>
      <c r="N10" s="13">
        <f t="shared" si="0"/>
        <v>7</v>
      </c>
      <c r="O10" s="13">
        <f t="shared" si="0"/>
        <v>16</v>
      </c>
      <c r="P10" s="13">
        <f t="shared" si="0"/>
        <v>7</v>
      </c>
      <c r="Q10" s="13">
        <f t="shared" si="0"/>
        <v>87</v>
      </c>
      <c r="R10" s="13">
        <f t="shared" si="0"/>
        <v>0</v>
      </c>
      <c r="S10" s="13">
        <f>SUM(M10:R10)</f>
        <v>118</v>
      </c>
      <c r="T10" s="14">
        <f>S10/D10*100</f>
        <v>12.729234088457389</v>
      </c>
      <c r="U10" s="14">
        <f>S10+I10+G10</f>
        <v>271</v>
      </c>
      <c r="V10" s="14">
        <f>U10/D10*100</f>
        <v>29.234088457389429</v>
      </c>
      <c r="W10" s="13">
        <f>SUM(W7:W9)</f>
        <v>236</v>
      </c>
      <c r="X10" s="13">
        <f>SUM(X7:X9)</f>
        <v>0</v>
      </c>
      <c r="Y10" s="13">
        <f>SUM(Y7:Y9)</f>
        <v>35</v>
      </c>
      <c r="Z10" s="13">
        <f>SUM(Z7:Z9)</f>
        <v>0</v>
      </c>
      <c r="AA10" s="13">
        <f>SUM(AA7:AA9)</f>
        <v>0</v>
      </c>
    </row>
    <row r="12" spans="1:27" x14ac:dyDescent="0.25">
      <c r="C12" s="50" t="s">
        <v>56</v>
      </c>
      <c r="D12" s="50"/>
      <c r="E12" s="50"/>
      <c r="F12" s="48"/>
      <c r="G12" s="48"/>
    </row>
    <row r="13" spans="1:27" x14ac:dyDescent="0.25">
      <c r="C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spans="1:27" x14ac:dyDescent="0.25">
      <c r="C14" s="49"/>
      <c r="D14" s="49"/>
      <c r="E14" s="49"/>
      <c r="F14" s="52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7" x14ac:dyDescent="0.25">
      <c r="C15" s="49"/>
      <c r="G15" s="49"/>
      <c r="H15" s="49"/>
      <c r="I15" s="49"/>
      <c r="J15" s="49"/>
      <c r="K15" s="49"/>
      <c r="L15" s="49"/>
      <c r="M15" s="49"/>
      <c r="N15" s="49"/>
      <c r="O15" s="51"/>
      <c r="P15" s="49"/>
      <c r="Q15" s="49"/>
      <c r="R15" s="49"/>
      <c r="S15" s="49"/>
      <c r="T15" s="49"/>
      <c r="U15" s="49"/>
    </row>
    <row r="16" spans="1:27" x14ac:dyDescent="0.25"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</row>
    <row r="17" spans="7:7" x14ac:dyDescent="0.25">
      <c r="G17" s="53"/>
    </row>
  </sheetData>
  <sheetProtection formatRows="0" insertColumns="0" insertRows="0" insertHyperlinks="0" deleteColumns="0" deleteRows="0" selectLockedCells="1" sort="0" autoFilter="0" pivotTables="0" selectUnlockedCells="1"/>
  <mergeCells count="13">
    <mergeCell ref="A2:Y2"/>
    <mergeCell ref="V4:V5"/>
    <mergeCell ref="U4:U5"/>
    <mergeCell ref="AA4:AA5"/>
    <mergeCell ref="I4:J4"/>
    <mergeCell ref="A4:A5"/>
    <mergeCell ref="B4:B5"/>
    <mergeCell ref="W4:Z4"/>
    <mergeCell ref="C4:C5"/>
    <mergeCell ref="D4:D5"/>
    <mergeCell ref="E4:H4"/>
    <mergeCell ref="M4:T4"/>
    <mergeCell ref="K4:L4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workbookViewId="0">
      <pane ySplit="6" topLeftCell="A34" activePane="bottomLeft" state="frozen"/>
      <selection pane="bottomLeft" activeCell="G56" sqref="G56"/>
    </sheetView>
  </sheetViews>
  <sheetFormatPr defaultRowHeight="15" x14ac:dyDescent="0.2"/>
  <cols>
    <col min="1" max="1" width="5.28515625" style="62" customWidth="1"/>
    <col min="2" max="2" width="6.7109375" style="68" customWidth="1"/>
    <col min="3" max="4" width="10.28515625" style="68" customWidth="1"/>
    <col min="5" max="5" width="10.42578125" style="68" customWidth="1"/>
    <col min="6" max="6" width="8" style="68" bestFit="1" customWidth="1"/>
    <col min="7" max="7" width="11.28515625" style="68" bestFit="1" customWidth="1"/>
    <col min="8" max="8" width="9.140625" style="68" customWidth="1"/>
    <col min="9" max="9" width="11" style="68" customWidth="1"/>
    <col min="10" max="16384" width="9.140625" style="62"/>
  </cols>
  <sheetData>
    <row r="1" spans="1:9" ht="19.5" customHeight="1" x14ac:dyDescent="0.2">
      <c r="A1" s="172" t="s">
        <v>123</v>
      </c>
      <c r="B1" s="172"/>
      <c r="C1" s="172"/>
      <c r="D1" s="172"/>
      <c r="E1" s="172"/>
      <c r="F1" s="172"/>
      <c r="G1" s="172"/>
      <c r="H1" s="172"/>
      <c r="I1" s="172"/>
    </row>
    <row r="2" spans="1:9" ht="30.75" customHeight="1" x14ac:dyDescent="0.2">
      <c r="A2" s="173" t="s">
        <v>159</v>
      </c>
      <c r="B2" s="173"/>
      <c r="C2" s="173"/>
      <c r="D2" s="173"/>
      <c r="E2" s="173"/>
      <c r="F2" s="173"/>
      <c r="G2" s="173"/>
      <c r="H2" s="173"/>
      <c r="I2" s="173"/>
    </row>
    <row r="3" spans="1:9" ht="30" customHeight="1" x14ac:dyDescent="0.2">
      <c r="A3" s="165" t="s">
        <v>16</v>
      </c>
      <c r="B3" s="165" t="s">
        <v>17</v>
      </c>
      <c r="C3" s="175" t="s">
        <v>115</v>
      </c>
      <c r="D3" s="175" t="s">
        <v>126</v>
      </c>
      <c r="E3" s="175" t="s">
        <v>147</v>
      </c>
      <c r="F3" s="180" t="s">
        <v>148</v>
      </c>
      <c r="G3" s="181"/>
      <c r="H3" s="181"/>
      <c r="I3" s="182"/>
    </row>
    <row r="4" spans="1:9" ht="18" customHeight="1" x14ac:dyDescent="0.2">
      <c r="A4" s="166"/>
      <c r="B4" s="166"/>
      <c r="C4" s="176"/>
      <c r="D4" s="176"/>
      <c r="E4" s="179"/>
      <c r="F4" s="67" t="s">
        <v>116</v>
      </c>
      <c r="G4" s="67" t="s">
        <v>117</v>
      </c>
      <c r="H4" s="67" t="s">
        <v>21</v>
      </c>
      <c r="I4" s="67" t="s">
        <v>15</v>
      </c>
    </row>
    <row r="5" spans="1:9" x14ac:dyDescent="0.2">
      <c r="A5" s="63">
        <v>1</v>
      </c>
      <c r="B5" s="63">
        <v>2</v>
      </c>
      <c r="C5" s="63">
        <v>3</v>
      </c>
      <c r="D5" s="63">
        <v>4</v>
      </c>
      <c r="E5" s="63">
        <v>5</v>
      </c>
      <c r="F5" s="63">
        <v>6</v>
      </c>
      <c r="G5" s="63">
        <v>7</v>
      </c>
      <c r="H5" s="63">
        <v>8</v>
      </c>
      <c r="I5" s="63">
        <v>9</v>
      </c>
    </row>
    <row r="6" spans="1:9" x14ac:dyDescent="0.2">
      <c r="A6" s="81" t="str">
        <f>'1. охват орг. питанием'!A7</f>
        <v>Св</v>
      </c>
      <c r="B6" s="95">
        <f>'1. охват орг. питанием'!B7</f>
        <v>81</v>
      </c>
      <c r="C6" s="56">
        <v>1</v>
      </c>
      <c r="D6" s="56" t="s">
        <v>127</v>
      </c>
      <c r="E6" s="56"/>
      <c r="F6" s="56">
        <v>20</v>
      </c>
      <c r="G6" s="56">
        <v>6</v>
      </c>
      <c r="H6" s="110">
        <f>F6+G6</f>
        <v>26</v>
      </c>
      <c r="I6" s="99" t="e">
        <f>H6/E6*100</f>
        <v>#DIV/0!</v>
      </c>
    </row>
    <row r="7" spans="1:9" x14ac:dyDescent="0.2">
      <c r="A7" s="78"/>
      <c r="B7" s="78"/>
      <c r="C7" s="56">
        <v>1</v>
      </c>
      <c r="D7" s="56" t="s">
        <v>128</v>
      </c>
      <c r="E7" s="56"/>
      <c r="F7" s="56">
        <v>18</v>
      </c>
      <c r="G7" s="56">
        <v>8</v>
      </c>
      <c r="H7" s="110">
        <f t="shared" ref="H7:H88" si="0">F7+G7</f>
        <v>26</v>
      </c>
      <c r="I7" s="99" t="e">
        <f t="shared" ref="I7:I91" si="1">H7/E7*100</f>
        <v>#DIV/0!</v>
      </c>
    </row>
    <row r="8" spans="1:9" x14ac:dyDescent="0.2">
      <c r="A8" s="79"/>
      <c r="B8" s="79"/>
      <c r="C8" s="56">
        <v>1</v>
      </c>
      <c r="D8" s="56" t="s">
        <v>129</v>
      </c>
      <c r="E8" s="56"/>
      <c r="F8" s="56">
        <v>15</v>
      </c>
      <c r="G8" s="56">
        <v>9</v>
      </c>
      <c r="H8" s="110">
        <f t="shared" si="0"/>
        <v>24</v>
      </c>
      <c r="I8" s="99" t="e">
        <f t="shared" si="1"/>
        <v>#DIV/0!</v>
      </c>
    </row>
    <row r="9" spans="1:9" x14ac:dyDescent="0.2">
      <c r="A9" s="79"/>
      <c r="B9" s="79"/>
      <c r="C9" s="56">
        <v>1</v>
      </c>
      <c r="D9" s="56" t="s">
        <v>130</v>
      </c>
      <c r="E9" s="56"/>
      <c r="F9" s="56">
        <v>13</v>
      </c>
      <c r="G9" s="56">
        <v>13</v>
      </c>
      <c r="H9" s="110">
        <f t="shared" si="0"/>
        <v>26</v>
      </c>
      <c r="I9" s="99" t="e">
        <f t="shared" si="1"/>
        <v>#DIV/0!</v>
      </c>
    </row>
    <row r="10" spans="1:9" x14ac:dyDescent="0.2">
      <c r="A10" s="79"/>
      <c r="B10" s="79"/>
      <c r="C10" s="56">
        <v>1</v>
      </c>
      <c r="D10" s="56" t="s">
        <v>131</v>
      </c>
      <c r="E10" s="56"/>
      <c r="F10" s="56">
        <v>18</v>
      </c>
      <c r="G10" s="56">
        <v>5</v>
      </c>
      <c r="H10" s="110">
        <f t="shared" si="0"/>
        <v>23</v>
      </c>
      <c r="I10" s="99" t="e">
        <f t="shared" si="1"/>
        <v>#DIV/0!</v>
      </c>
    </row>
    <row r="11" spans="1:9" x14ac:dyDescent="0.2">
      <c r="A11" s="79"/>
      <c r="B11" s="79"/>
      <c r="C11" s="56">
        <v>1</v>
      </c>
      <c r="D11" s="56" t="s">
        <v>139</v>
      </c>
      <c r="E11" s="56"/>
      <c r="F11" s="56"/>
      <c r="G11" s="56"/>
      <c r="H11" s="110">
        <f t="shared" si="0"/>
        <v>0</v>
      </c>
      <c r="I11" s="99" t="e">
        <f t="shared" si="1"/>
        <v>#DIV/0!</v>
      </c>
    </row>
    <row r="12" spans="1:9" x14ac:dyDescent="0.2">
      <c r="A12" s="79"/>
      <c r="B12" s="79"/>
      <c r="C12" s="56">
        <v>1</v>
      </c>
      <c r="D12" s="56"/>
      <c r="E12" s="56"/>
      <c r="F12" s="56"/>
      <c r="G12" s="56"/>
      <c r="H12" s="110">
        <f t="shared" si="0"/>
        <v>0</v>
      </c>
      <c r="I12" s="99" t="e">
        <f t="shared" si="1"/>
        <v>#DIV/0!</v>
      </c>
    </row>
    <row r="13" spans="1:9" x14ac:dyDescent="0.2">
      <c r="A13" s="79"/>
      <c r="B13" s="79"/>
      <c r="C13" s="56">
        <v>1</v>
      </c>
      <c r="D13" s="56"/>
      <c r="E13" s="56"/>
      <c r="F13" s="56"/>
      <c r="G13" s="56"/>
      <c r="H13" s="110">
        <f t="shared" si="0"/>
        <v>0</v>
      </c>
      <c r="I13" s="99" t="e">
        <f t="shared" si="1"/>
        <v>#DIV/0!</v>
      </c>
    </row>
    <row r="14" spans="1:9" x14ac:dyDescent="0.2">
      <c r="A14" s="79"/>
      <c r="B14" s="79"/>
      <c r="C14" s="56">
        <v>1</v>
      </c>
      <c r="D14" s="56"/>
      <c r="E14" s="56"/>
      <c r="F14" s="56"/>
      <c r="G14" s="56"/>
      <c r="H14" s="110">
        <f t="shared" si="0"/>
        <v>0</v>
      </c>
      <c r="I14" s="99" t="e">
        <f t="shared" si="1"/>
        <v>#DIV/0!</v>
      </c>
    </row>
    <row r="15" spans="1:9" ht="30" customHeight="1" x14ac:dyDescent="0.2">
      <c r="A15" s="79"/>
      <c r="B15" s="79"/>
      <c r="C15" s="177" t="s">
        <v>132</v>
      </c>
      <c r="D15" s="178"/>
      <c r="E15" s="101">
        <f>SUM(E6:E14)</f>
        <v>0</v>
      </c>
      <c r="F15" s="101">
        <f>SUM(F6:F14)</f>
        <v>84</v>
      </c>
      <c r="G15" s="101">
        <f>SUM(G6:G14)</f>
        <v>41</v>
      </c>
      <c r="H15" s="101">
        <f>SUM(H6:H14)</f>
        <v>125</v>
      </c>
      <c r="I15" s="100" t="e">
        <f t="shared" si="1"/>
        <v>#DIV/0!</v>
      </c>
    </row>
    <row r="16" spans="1:9" x14ac:dyDescent="0.2">
      <c r="A16" s="79"/>
      <c r="B16" s="79"/>
      <c r="C16" s="56">
        <v>2</v>
      </c>
      <c r="D16" s="56" t="s">
        <v>127</v>
      </c>
      <c r="E16" s="56"/>
      <c r="F16" s="56">
        <v>21</v>
      </c>
      <c r="G16" s="56">
        <v>8</v>
      </c>
      <c r="H16" s="110">
        <f t="shared" si="0"/>
        <v>29</v>
      </c>
      <c r="I16" s="99" t="e">
        <f t="shared" si="1"/>
        <v>#DIV/0!</v>
      </c>
    </row>
    <row r="17" spans="1:9" x14ac:dyDescent="0.2">
      <c r="A17" s="79"/>
      <c r="B17" s="79"/>
      <c r="C17" s="56">
        <v>2</v>
      </c>
      <c r="D17" s="56" t="s">
        <v>128</v>
      </c>
      <c r="E17" s="56"/>
      <c r="F17" s="56">
        <v>18</v>
      </c>
      <c r="G17" s="56">
        <v>11</v>
      </c>
      <c r="H17" s="110">
        <f t="shared" si="0"/>
        <v>29</v>
      </c>
      <c r="I17" s="99" t="e">
        <f t="shared" si="1"/>
        <v>#DIV/0!</v>
      </c>
    </row>
    <row r="18" spans="1:9" x14ac:dyDescent="0.2">
      <c r="A18" s="79"/>
      <c r="B18" s="79"/>
      <c r="C18" s="56">
        <v>2</v>
      </c>
      <c r="D18" s="56" t="s">
        <v>129</v>
      </c>
      <c r="E18" s="56"/>
      <c r="F18" s="56">
        <v>24</v>
      </c>
      <c r="G18" s="56">
        <v>6</v>
      </c>
      <c r="H18" s="110">
        <f t="shared" si="0"/>
        <v>30</v>
      </c>
      <c r="I18" s="99" t="e">
        <f t="shared" si="1"/>
        <v>#DIV/0!</v>
      </c>
    </row>
    <row r="19" spans="1:9" x14ac:dyDescent="0.2">
      <c r="A19" s="79"/>
      <c r="B19" s="79"/>
      <c r="C19" s="56">
        <v>2</v>
      </c>
      <c r="D19" s="56" t="s">
        <v>130</v>
      </c>
      <c r="E19" s="56"/>
      <c r="F19" s="56">
        <v>16</v>
      </c>
      <c r="G19" s="56">
        <v>10</v>
      </c>
      <c r="H19" s="110">
        <f t="shared" si="0"/>
        <v>26</v>
      </c>
      <c r="I19" s="99" t="e">
        <f t="shared" si="1"/>
        <v>#DIV/0!</v>
      </c>
    </row>
    <row r="20" spans="1:9" x14ac:dyDescent="0.2">
      <c r="A20" s="79"/>
      <c r="B20" s="79"/>
      <c r="C20" s="56">
        <v>2</v>
      </c>
      <c r="D20" s="56" t="s">
        <v>131</v>
      </c>
      <c r="E20" s="56"/>
      <c r="F20" s="56"/>
      <c r="G20" s="56"/>
      <c r="H20" s="110">
        <f t="shared" si="0"/>
        <v>0</v>
      </c>
      <c r="I20" s="99" t="e">
        <f t="shared" si="1"/>
        <v>#DIV/0!</v>
      </c>
    </row>
    <row r="21" spans="1:9" x14ac:dyDescent="0.2">
      <c r="A21" s="79"/>
      <c r="B21" s="79"/>
      <c r="C21" s="56">
        <v>2</v>
      </c>
      <c r="D21" s="56" t="s">
        <v>139</v>
      </c>
      <c r="E21" s="56"/>
      <c r="F21" s="56"/>
      <c r="G21" s="56"/>
      <c r="H21" s="110">
        <f t="shared" si="0"/>
        <v>0</v>
      </c>
      <c r="I21" s="99" t="e">
        <f t="shared" si="1"/>
        <v>#DIV/0!</v>
      </c>
    </row>
    <row r="22" spans="1:9" x14ac:dyDescent="0.2">
      <c r="A22" s="79"/>
      <c r="B22" s="79"/>
      <c r="C22" s="56">
        <v>2</v>
      </c>
      <c r="D22" s="56"/>
      <c r="E22" s="56"/>
      <c r="F22" s="56"/>
      <c r="G22" s="56"/>
      <c r="H22" s="110">
        <f t="shared" si="0"/>
        <v>0</v>
      </c>
      <c r="I22" s="99" t="e">
        <f t="shared" si="1"/>
        <v>#DIV/0!</v>
      </c>
    </row>
    <row r="23" spans="1:9" ht="28.5" customHeight="1" x14ac:dyDescent="0.2">
      <c r="A23" s="79"/>
      <c r="B23" s="79"/>
      <c r="C23" s="177" t="s">
        <v>137</v>
      </c>
      <c r="D23" s="178"/>
      <c r="E23" s="101">
        <f>SUM(E16:E22)</f>
        <v>0</v>
      </c>
      <c r="F23" s="101">
        <f t="shared" ref="F23:H23" si="2">SUM(F16:F22)</f>
        <v>79</v>
      </c>
      <c r="G23" s="101">
        <f t="shared" si="2"/>
        <v>35</v>
      </c>
      <c r="H23" s="101">
        <f t="shared" si="2"/>
        <v>114</v>
      </c>
      <c r="I23" s="100" t="e">
        <f t="shared" si="1"/>
        <v>#DIV/0!</v>
      </c>
    </row>
    <row r="24" spans="1:9" x14ac:dyDescent="0.2">
      <c r="A24" s="79"/>
      <c r="B24" s="79"/>
      <c r="C24" s="56">
        <v>3</v>
      </c>
      <c r="D24" s="56" t="s">
        <v>127</v>
      </c>
      <c r="E24" s="56"/>
      <c r="F24" s="56">
        <v>17</v>
      </c>
      <c r="G24" s="56">
        <v>10</v>
      </c>
      <c r="H24" s="110">
        <f t="shared" si="0"/>
        <v>27</v>
      </c>
      <c r="I24" s="99" t="e">
        <f t="shared" si="1"/>
        <v>#DIV/0!</v>
      </c>
    </row>
    <row r="25" spans="1:9" x14ac:dyDescent="0.2">
      <c r="A25" s="79"/>
      <c r="B25" s="79"/>
      <c r="C25" s="56">
        <v>3</v>
      </c>
      <c r="D25" s="56" t="s">
        <v>128</v>
      </c>
      <c r="E25" s="56"/>
      <c r="F25" s="56">
        <v>20</v>
      </c>
      <c r="G25" s="56">
        <v>5</v>
      </c>
      <c r="H25" s="110">
        <f t="shared" si="0"/>
        <v>25</v>
      </c>
      <c r="I25" s="99" t="e">
        <f t="shared" si="1"/>
        <v>#DIV/0!</v>
      </c>
    </row>
    <row r="26" spans="1:9" x14ac:dyDescent="0.2">
      <c r="A26" s="79"/>
      <c r="B26" s="79"/>
      <c r="C26" s="56">
        <v>3</v>
      </c>
      <c r="D26" s="56" t="s">
        <v>129</v>
      </c>
      <c r="E26" s="56"/>
      <c r="F26" s="56">
        <v>14</v>
      </c>
      <c r="G26" s="56">
        <v>6</v>
      </c>
      <c r="H26" s="110">
        <f t="shared" si="0"/>
        <v>20</v>
      </c>
      <c r="I26" s="99" t="e">
        <f t="shared" si="1"/>
        <v>#DIV/0!</v>
      </c>
    </row>
    <row r="27" spans="1:9" x14ac:dyDescent="0.2">
      <c r="A27" s="79"/>
      <c r="B27" s="79"/>
      <c r="C27" s="56">
        <v>3</v>
      </c>
      <c r="D27" s="56" t="s">
        <v>130</v>
      </c>
      <c r="E27" s="56"/>
      <c r="F27" s="56">
        <v>17</v>
      </c>
      <c r="G27" s="56">
        <v>10</v>
      </c>
      <c r="H27" s="110">
        <f t="shared" si="0"/>
        <v>27</v>
      </c>
      <c r="I27" s="99" t="e">
        <f t="shared" si="1"/>
        <v>#DIV/0!</v>
      </c>
    </row>
    <row r="28" spans="1:9" x14ac:dyDescent="0.2">
      <c r="A28" s="79"/>
      <c r="B28" s="79"/>
      <c r="C28" s="56">
        <v>3</v>
      </c>
      <c r="D28" s="56" t="s">
        <v>131</v>
      </c>
      <c r="E28" s="56"/>
      <c r="F28" s="56">
        <v>12</v>
      </c>
      <c r="G28" s="56">
        <v>8</v>
      </c>
      <c r="H28" s="110">
        <f t="shared" si="0"/>
        <v>20</v>
      </c>
      <c r="I28" s="99" t="e">
        <f t="shared" si="1"/>
        <v>#DIV/0!</v>
      </c>
    </row>
    <row r="29" spans="1:9" x14ac:dyDescent="0.2">
      <c r="A29" s="79"/>
      <c r="B29" s="79"/>
      <c r="C29" s="56">
        <v>3</v>
      </c>
      <c r="D29" s="56" t="s">
        <v>139</v>
      </c>
      <c r="E29" s="56"/>
      <c r="F29" s="56"/>
      <c r="G29" s="56"/>
      <c r="H29" s="110">
        <f t="shared" si="0"/>
        <v>0</v>
      </c>
      <c r="I29" s="99" t="e">
        <f t="shared" si="1"/>
        <v>#DIV/0!</v>
      </c>
    </row>
    <row r="30" spans="1:9" x14ac:dyDescent="0.2">
      <c r="A30" s="79"/>
      <c r="B30" s="79"/>
      <c r="C30" s="56">
        <v>3</v>
      </c>
      <c r="D30" s="56"/>
      <c r="E30" s="56"/>
      <c r="F30" s="56"/>
      <c r="G30" s="56"/>
      <c r="H30" s="110">
        <f t="shared" si="0"/>
        <v>0</v>
      </c>
      <c r="I30" s="99" t="e">
        <f t="shared" si="1"/>
        <v>#DIV/0!</v>
      </c>
    </row>
    <row r="31" spans="1:9" ht="28.5" customHeight="1" x14ac:dyDescent="0.2">
      <c r="A31" s="79"/>
      <c r="B31" s="79"/>
      <c r="C31" s="177" t="s">
        <v>138</v>
      </c>
      <c r="D31" s="178"/>
      <c r="E31" s="101">
        <f>SUM(E24:E30)</f>
        <v>0</v>
      </c>
      <c r="F31" s="101">
        <f t="shared" ref="F31:H31" si="3">SUM(F24:F30)</f>
        <v>80</v>
      </c>
      <c r="G31" s="101">
        <f t="shared" si="3"/>
        <v>39</v>
      </c>
      <c r="H31" s="101">
        <f t="shared" si="3"/>
        <v>119</v>
      </c>
      <c r="I31" s="100" t="e">
        <f t="shared" si="1"/>
        <v>#DIV/0!</v>
      </c>
    </row>
    <row r="32" spans="1:9" x14ac:dyDescent="0.2">
      <c r="A32" s="79"/>
      <c r="B32" s="79"/>
      <c r="C32" s="56">
        <v>4</v>
      </c>
      <c r="D32" s="56" t="s">
        <v>127</v>
      </c>
      <c r="E32" s="56"/>
      <c r="F32" s="56">
        <v>18</v>
      </c>
      <c r="G32" s="56">
        <v>7</v>
      </c>
      <c r="H32" s="110">
        <f t="shared" si="0"/>
        <v>25</v>
      </c>
      <c r="I32" s="99" t="e">
        <f t="shared" si="1"/>
        <v>#DIV/0!</v>
      </c>
    </row>
    <row r="33" spans="1:9" x14ac:dyDescent="0.2">
      <c r="A33" s="79"/>
      <c r="B33" s="79"/>
      <c r="C33" s="56">
        <v>4</v>
      </c>
      <c r="D33" s="56" t="s">
        <v>128</v>
      </c>
      <c r="E33" s="56"/>
      <c r="F33" s="56">
        <v>18</v>
      </c>
      <c r="G33" s="56">
        <v>6</v>
      </c>
      <c r="H33" s="110">
        <f t="shared" si="0"/>
        <v>24</v>
      </c>
      <c r="I33" s="99" t="e">
        <f t="shared" si="1"/>
        <v>#DIV/0!</v>
      </c>
    </row>
    <row r="34" spans="1:9" x14ac:dyDescent="0.2">
      <c r="A34" s="79"/>
      <c r="B34" s="79"/>
      <c r="C34" s="56">
        <v>4</v>
      </c>
      <c r="D34" s="56" t="s">
        <v>129</v>
      </c>
      <c r="E34" s="56"/>
      <c r="F34" s="56">
        <v>20</v>
      </c>
      <c r="G34" s="56">
        <v>8</v>
      </c>
      <c r="H34" s="110">
        <f t="shared" si="0"/>
        <v>28</v>
      </c>
      <c r="I34" s="99" t="e">
        <f t="shared" si="1"/>
        <v>#DIV/0!</v>
      </c>
    </row>
    <row r="35" spans="1:9" x14ac:dyDescent="0.2">
      <c r="A35" s="79"/>
      <c r="B35" s="79"/>
      <c r="C35" s="56">
        <v>4</v>
      </c>
      <c r="D35" s="56" t="s">
        <v>130</v>
      </c>
      <c r="E35" s="56"/>
      <c r="F35" s="56">
        <v>17</v>
      </c>
      <c r="G35" s="56">
        <v>10</v>
      </c>
      <c r="H35" s="110">
        <f t="shared" si="0"/>
        <v>27</v>
      </c>
      <c r="I35" s="99" t="e">
        <f t="shared" si="1"/>
        <v>#DIV/0!</v>
      </c>
    </row>
    <row r="36" spans="1:9" x14ac:dyDescent="0.2">
      <c r="A36" s="79"/>
      <c r="B36" s="79"/>
      <c r="C36" s="56">
        <v>4</v>
      </c>
      <c r="D36" s="56" t="s">
        <v>131</v>
      </c>
      <c r="E36" s="56"/>
      <c r="F36" s="56"/>
      <c r="G36" s="56"/>
      <c r="H36" s="110">
        <f t="shared" si="0"/>
        <v>0</v>
      </c>
      <c r="I36" s="99" t="e">
        <f t="shared" si="1"/>
        <v>#DIV/0!</v>
      </c>
    </row>
    <row r="37" spans="1:9" x14ac:dyDescent="0.2">
      <c r="A37" s="79"/>
      <c r="B37" s="79"/>
      <c r="C37" s="56">
        <v>4</v>
      </c>
      <c r="D37" s="56" t="s">
        <v>139</v>
      </c>
      <c r="E37" s="56"/>
      <c r="F37" s="56"/>
      <c r="G37" s="56"/>
      <c r="H37" s="110">
        <f t="shared" si="0"/>
        <v>0</v>
      </c>
      <c r="I37" s="99" t="e">
        <f t="shared" si="1"/>
        <v>#DIV/0!</v>
      </c>
    </row>
    <row r="38" spans="1:9" x14ac:dyDescent="0.2">
      <c r="A38" s="79"/>
      <c r="B38" s="79"/>
      <c r="C38" s="56">
        <v>4</v>
      </c>
      <c r="D38" s="56"/>
      <c r="E38" s="56"/>
      <c r="F38" s="56"/>
      <c r="G38" s="56"/>
      <c r="H38" s="110">
        <f t="shared" si="0"/>
        <v>0</v>
      </c>
      <c r="I38" s="99" t="e">
        <f t="shared" si="1"/>
        <v>#DIV/0!</v>
      </c>
    </row>
    <row r="39" spans="1:9" ht="29.25" customHeight="1" x14ac:dyDescent="0.2">
      <c r="A39" s="79"/>
      <c r="B39" s="79"/>
      <c r="C39" s="177" t="s">
        <v>145</v>
      </c>
      <c r="D39" s="178"/>
      <c r="E39" s="101">
        <f>SUM(E32:E38)</f>
        <v>0</v>
      </c>
      <c r="F39" s="101">
        <f t="shared" ref="F39:H39" si="4">SUM(F32:F38)</f>
        <v>73</v>
      </c>
      <c r="G39" s="101">
        <f t="shared" si="4"/>
        <v>31</v>
      </c>
      <c r="H39" s="101">
        <f t="shared" si="4"/>
        <v>104</v>
      </c>
      <c r="I39" s="100" t="e">
        <f t="shared" si="1"/>
        <v>#DIV/0!</v>
      </c>
    </row>
    <row r="40" spans="1:9" ht="15.75" customHeight="1" x14ac:dyDescent="0.2">
      <c r="A40" s="79"/>
      <c r="B40" s="79"/>
      <c r="C40" s="177" t="s">
        <v>149</v>
      </c>
      <c r="D40" s="178"/>
      <c r="E40" s="101">
        <f>E15+E23+E31+E39</f>
        <v>0</v>
      </c>
      <c r="F40" s="101">
        <f t="shared" ref="F40:H40" si="5">F15+F23+F31+F39</f>
        <v>316</v>
      </c>
      <c r="G40" s="101">
        <f t="shared" si="5"/>
        <v>146</v>
      </c>
      <c r="H40" s="101">
        <f t="shared" si="5"/>
        <v>462</v>
      </c>
      <c r="I40" s="100" t="e">
        <f t="shared" si="1"/>
        <v>#DIV/0!</v>
      </c>
    </row>
    <row r="41" spans="1:9" x14ac:dyDescent="0.2">
      <c r="A41" s="79"/>
      <c r="B41" s="79"/>
      <c r="C41" s="56">
        <v>5</v>
      </c>
      <c r="D41" s="56" t="s">
        <v>127</v>
      </c>
      <c r="E41" s="56"/>
      <c r="F41" s="56">
        <v>13</v>
      </c>
      <c r="G41" s="56">
        <v>13</v>
      </c>
      <c r="H41" s="110">
        <f t="shared" si="0"/>
        <v>26</v>
      </c>
      <c r="I41" s="99" t="e">
        <f t="shared" si="1"/>
        <v>#DIV/0!</v>
      </c>
    </row>
    <row r="42" spans="1:9" x14ac:dyDescent="0.2">
      <c r="A42" s="79"/>
      <c r="B42" s="79"/>
      <c r="C42" s="56">
        <v>5</v>
      </c>
      <c r="D42" s="56" t="s">
        <v>128</v>
      </c>
      <c r="E42" s="56"/>
      <c r="F42" s="56">
        <v>19</v>
      </c>
      <c r="G42" s="56">
        <v>7</v>
      </c>
      <c r="H42" s="110">
        <f t="shared" si="0"/>
        <v>26</v>
      </c>
      <c r="I42" s="99" t="e">
        <f t="shared" si="1"/>
        <v>#DIV/0!</v>
      </c>
    </row>
    <row r="43" spans="1:9" x14ac:dyDescent="0.2">
      <c r="A43" s="79"/>
      <c r="B43" s="79"/>
      <c r="C43" s="56">
        <v>5</v>
      </c>
      <c r="D43" s="56" t="s">
        <v>129</v>
      </c>
      <c r="E43" s="56"/>
      <c r="F43" s="56">
        <v>16</v>
      </c>
      <c r="G43" s="56">
        <v>10</v>
      </c>
      <c r="H43" s="110">
        <f t="shared" si="0"/>
        <v>26</v>
      </c>
      <c r="I43" s="99" t="e">
        <f t="shared" si="1"/>
        <v>#DIV/0!</v>
      </c>
    </row>
    <row r="44" spans="1:9" x14ac:dyDescent="0.2">
      <c r="A44" s="79"/>
      <c r="B44" s="79"/>
      <c r="C44" s="56">
        <v>5</v>
      </c>
      <c r="D44" s="56" t="s">
        <v>130</v>
      </c>
      <c r="E44" s="56"/>
      <c r="F44" s="56"/>
      <c r="G44" s="56"/>
      <c r="H44" s="110">
        <f t="shared" si="0"/>
        <v>0</v>
      </c>
      <c r="I44" s="99" t="e">
        <f t="shared" si="1"/>
        <v>#DIV/0!</v>
      </c>
    </row>
    <row r="45" spans="1:9" x14ac:dyDescent="0.2">
      <c r="A45" s="79"/>
      <c r="B45" s="79"/>
      <c r="C45" s="56">
        <v>5</v>
      </c>
      <c r="D45" s="56" t="s">
        <v>131</v>
      </c>
      <c r="E45" s="56"/>
      <c r="F45" s="56"/>
      <c r="G45" s="56"/>
      <c r="H45" s="110">
        <f t="shared" si="0"/>
        <v>0</v>
      </c>
      <c r="I45" s="99" t="e">
        <f t="shared" si="1"/>
        <v>#DIV/0!</v>
      </c>
    </row>
    <row r="46" spans="1:9" x14ac:dyDescent="0.2">
      <c r="A46" s="79"/>
      <c r="B46" s="79"/>
      <c r="C46" s="56">
        <v>5</v>
      </c>
      <c r="D46" s="56" t="s">
        <v>139</v>
      </c>
      <c r="E46" s="56"/>
      <c r="F46" s="56"/>
      <c r="G46" s="56"/>
      <c r="H46" s="110">
        <f t="shared" si="0"/>
        <v>0</v>
      </c>
      <c r="I46" s="99" t="e">
        <f t="shared" si="1"/>
        <v>#DIV/0!</v>
      </c>
    </row>
    <row r="47" spans="1:9" x14ac:dyDescent="0.2">
      <c r="A47" s="79"/>
      <c r="B47" s="79"/>
      <c r="C47" s="56">
        <v>5</v>
      </c>
      <c r="D47" s="56" t="s">
        <v>170</v>
      </c>
      <c r="E47" s="56"/>
      <c r="F47" s="56">
        <v>19</v>
      </c>
      <c r="G47" s="56">
        <v>8</v>
      </c>
      <c r="H47" s="110">
        <f t="shared" si="0"/>
        <v>27</v>
      </c>
      <c r="I47" s="99" t="e">
        <f t="shared" si="1"/>
        <v>#DIV/0!</v>
      </c>
    </row>
    <row r="48" spans="1:9" ht="30" customHeight="1" x14ac:dyDescent="0.2">
      <c r="A48" s="79"/>
      <c r="B48" s="79"/>
      <c r="C48" s="177" t="s">
        <v>144</v>
      </c>
      <c r="D48" s="178"/>
      <c r="E48" s="101">
        <f>SUM(E41:E47)</f>
        <v>0</v>
      </c>
      <c r="F48" s="101">
        <f t="shared" ref="F48:H48" si="6">SUM(F41:F47)</f>
        <v>67</v>
      </c>
      <c r="G48" s="101">
        <f t="shared" si="6"/>
        <v>38</v>
      </c>
      <c r="H48" s="101">
        <f t="shared" si="6"/>
        <v>105</v>
      </c>
      <c r="I48" s="100" t="e">
        <f t="shared" si="1"/>
        <v>#DIV/0!</v>
      </c>
    </row>
    <row r="49" spans="1:9" x14ac:dyDescent="0.2">
      <c r="A49" s="79"/>
      <c r="B49" s="79"/>
      <c r="C49" s="56">
        <v>6</v>
      </c>
      <c r="D49" s="56" t="s">
        <v>127</v>
      </c>
      <c r="E49" s="56"/>
      <c r="F49" s="56">
        <v>15</v>
      </c>
      <c r="G49" s="56">
        <v>8</v>
      </c>
      <c r="H49" s="110">
        <f t="shared" si="0"/>
        <v>23</v>
      </c>
      <c r="I49" s="99" t="e">
        <f t="shared" si="1"/>
        <v>#DIV/0!</v>
      </c>
    </row>
    <row r="50" spans="1:9" x14ac:dyDescent="0.2">
      <c r="A50" s="79"/>
      <c r="B50" s="79"/>
      <c r="C50" s="56">
        <v>6</v>
      </c>
      <c r="D50" s="56" t="s">
        <v>128</v>
      </c>
      <c r="E50" s="56"/>
      <c r="F50" s="56">
        <v>17</v>
      </c>
      <c r="G50" s="56">
        <v>5</v>
      </c>
      <c r="H50" s="110">
        <f t="shared" si="0"/>
        <v>22</v>
      </c>
      <c r="I50" s="99" t="e">
        <f t="shared" si="1"/>
        <v>#DIV/0!</v>
      </c>
    </row>
    <row r="51" spans="1:9" x14ac:dyDescent="0.2">
      <c r="A51" s="79"/>
      <c r="B51" s="79"/>
      <c r="C51" s="56">
        <v>6</v>
      </c>
      <c r="D51" s="56" t="s">
        <v>129</v>
      </c>
      <c r="E51" s="56"/>
      <c r="F51" s="56">
        <v>14</v>
      </c>
      <c r="G51" s="56">
        <v>10</v>
      </c>
      <c r="H51" s="110">
        <f t="shared" ref="H51:H52" si="7">F51+G51</f>
        <v>24</v>
      </c>
      <c r="I51" s="99" t="e">
        <f t="shared" ref="I51:I52" si="8">H51/E51*100</f>
        <v>#DIV/0!</v>
      </c>
    </row>
    <row r="52" spans="1:9" x14ac:dyDescent="0.2">
      <c r="A52" s="79"/>
      <c r="B52" s="79"/>
      <c r="C52" s="56">
        <v>6</v>
      </c>
      <c r="D52" s="56" t="s">
        <v>130</v>
      </c>
      <c r="E52" s="56"/>
      <c r="F52" s="56"/>
      <c r="G52" s="56"/>
      <c r="H52" s="110">
        <f t="shared" si="7"/>
        <v>0</v>
      </c>
      <c r="I52" s="99" t="e">
        <f t="shared" si="8"/>
        <v>#DIV/0!</v>
      </c>
    </row>
    <row r="53" spans="1:9" x14ac:dyDescent="0.2">
      <c r="A53" s="79"/>
      <c r="B53" s="79"/>
      <c r="C53" s="56">
        <v>6</v>
      </c>
      <c r="D53" s="56" t="s">
        <v>131</v>
      </c>
      <c r="E53" s="56"/>
      <c r="F53" s="56"/>
      <c r="G53" s="56"/>
      <c r="H53" s="110">
        <f t="shared" si="0"/>
        <v>0</v>
      </c>
      <c r="I53" s="99" t="e">
        <f t="shared" si="1"/>
        <v>#DIV/0!</v>
      </c>
    </row>
    <row r="54" spans="1:9" x14ac:dyDescent="0.2">
      <c r="A54" s="79"/>
      <c r="B54" s="79"/>
      <c r="C54" s="56">
        <v>6</v>
      </c>
      <c r="D54" s="56" t="s">
        <v>139</v>
      </c>
      <c r="E54" s="56"/>
      <c r="F54" s="56"/>
      <c r="G54" s="56"/>
      <c r="H54" s="110">
        <f t="shared" si="0"/>
        <v>0</v>
      </c>
      <c r="I54" s="99" t="e">
        <f t="shared" si="1"/>
        <v>#DIV/0!</v>
      </c>
    </row>
    <row r="55" spans="1:9" x14ac:dyDescent="0.2">
      <c r="A55" s="79"/>
      <c r="B55" s="79"/>
      <c r="C55" s="56">
        <v>6</v>
      </c>
      <c r="D55" s="56"/>
      <c r="E55" s="56"/>
      <c r="F55" s="56"/>
      <c r="G55" s="56"/>
      <c r="H55" s="110">
        <f t="shared" si="0"/>
        <v>0</v>
      </c>
      <c r="I55" s="99" t="e">
        <f t="shared" si="1"/>
        <v>#DIV/0!</v>
      </c>
    </row>
    <row r="56" spans="1:9" ht="30" customHeight="1" x14ac:dyDescent="0.2">
      <c r="A56" s="79"/>
      <c r="B56" s="79"/>
      <c r="C56" s="177" t="s">
        <v>143</v>
      </c>
      <c r="D56" s="178"/>
      <c r="E56" s="101">
        <f>SUM(E49:E55)</f>
        <v>0</v>
      </c>
      <c r="F56" s="101">
        <f t="shared" ref="F56:H56" si="9">SUM(F49:F55)</f>
        <v>46</v>
      </c>
      <c r="G56" s="101">
        <f t="shared" si="9"/>
        <v>23</v>
      </c>
      <c r="H56" s="101">
        <f t="shared" si="9"/>
        <v>69</v>
      </c>
      <c r="I56" s="100" t="e">
        <f t="shared" si="1"/>
        <v>#DIV/0!</v>
      </c>
    </row>
    <row r="57" spans="1:9" x14ac:dyDescent="0.2">
      <c r="A57" s="79"/>
      <c r="B57" s="79"/>
      <c r="C57" s="56">
        <v>7</v>
      </c>
      <c r="D57" s="56" t="s">
        <v>127</v>
      </c>
      <c r="E57" s="56"/>
      <c r="F57" s="56">
        <v>9</v>
      </c>
      <c r="G57" s="56">
        <v>5</v>
      </c>
      <c r="H57" s="110">
        <f t="shared" si="0"/>
        <v>14</v>
      </c>
      <c r="I57" s="99" t="e">
        <f t="shared" si="1"/>
        <v>#DIV/0!</v>
      </c>
    </row>
    <row r="58" spans="1:9" x14ac:dyDescent="0.2">
      <c r="A58" s="79"/>
      <c r="B58" s="79"/>
      <c r="C58" s="56">
        <v>7</v>
      </c>
      <c r="D58" s="56" t="s">
        <v>128</v>
      </c>
      <c r="E58" s="56"/>
      <c r="F58" s="56">
        <v>13</v>
      </c>
      <c r="G58" s="56">
        <v>5</v>
      </c>
      <c r="H58" s="110">
        <f t="shared" si="0"/>
        <v>18</v>
      </c>
      <c r="I58" s="99" t="e">
        <f t="shared" si="1"/>
        <v>#DIV/0!</v>
      </c>
    </row>
    <row r="59" spans="1:9" x14ac:dyDescent="0.2">
      <c r="A59" s="79"/>
      <c r="B59" s="79"/>
      <c r="C59" s="56">
        <v>7</v>
      </c>
      <c r="D59" s="56" t="s">
        <v>129</v>
      </c>
      <c r="E59" s="56"/>
      <c r="F59" s="56">
        <v>10</v>
      </c>
      <c r="G59" s="56">
        <v>7</v>
      </c>
      <c r="H59" s="110">
        <f t="shared" ref="H59:H60" si="10">F59+G59</f>
        <v>17</v>
      </c>
      <c r="I59" s="99" t="e">
        <f t="shared" ref="I59:I60" si="11">H59/E59*100</f>
        <v>#DIV/0!</v>
      </c>
    </row>
    <row r="60" spans="1:9" x14ac:dyDescent="0.2">
      <c r="A60" s="79"/>
      <c r="B60" s="79"/>
      <c r="C60" s="56">
        <v>7</v>
      </c>
      <c r="D60" s="56" t="s">
        <v>130</v>
      </c>
      <c r="E60" s="56"/>
      <c r="F60" s="56"/>
      <c r="G60" s="56"/>
      <c r="H60" s="110">
        <f t="shared" si="10"/>
        <v>0</v>
      </c>
      <c r="I60" s="99" t="e">
        <f t="shared" si="11"/>
        <v>#DIV/0!</v>
      </c>
    </row>
    <row r="61" spans="1:9" x14ac:dyDescent="0.2">
      <c r="A61" s="79"/>
      <c r="B61" s="79"/>
      <c r="C61" s="56">
        <v>7</v>
      </c>
      <c r="D61" s="56" t="s">
        <v>131</v>
      </c>
      <c r="E61" s="56"/>
      <c r="F61" s="56"/>
      <c r="G61" s="56"/>
      <c r="H61" s="110">
        <f t="shared" si="0"/>
        <v>0</v>
      </c>
      <c r="I61" s="99" t="e">
        <f t="shared" si="1"/>
        <v>#DIV/0!</v>
      </c>
    </row>
    <row r="62" spans="1:9" x14ac:dyDescent="0.2">
      <c r="A62" s="79"/>
      <c r="B62" s="79"/>
      <c r="C62" s="56">
        <v>7</v>
      </c>
      <c r="D62" s="56" t="s">
        <v>139</v>
      </c>
      <c r="E62" s="56"/>
      <c r="F62" s="56"/>
      <c r="G62" s="56"/>
      <c r="H62" s="110">
        <f t="shared" si="0"/>
        <v>0</v>
      </c>
      <c r="I62" s="99" t="e">
        <f t="shared" si="1"/>
        <v>#DIV/0!</v>
      </c>
    </row>
    <row r="63" spans="1:9" x14ac:dyDescent="0.2">
      <c r="A63" s="79"/>
      <c r="B63" s="79"/>
      <c r="C63" s="56">
        <v>7</v>
      </c>
      <c r="D63" s="56"/>
      <c r="E63" s="56"/>
      <c r="F63" s="56"/>
      <c r="G63" s="56"/>
      <c r="H63" s="110">
        <f t="shared" si="0"/>
        <v>0</v>
      </c>
      <c r="I63" s="99" t="e">
        <f t="shared" si="1"/>
        <v>#DIV/0!</v>
      </c>
    </row>
    <row r="64" spans="1:9" ht="30" customHeight="1" x14ac:dyDescent="0.2">
      <c r="A64" s="79"/>
      <c r="B64" s="79"/>
      <c r="C64" s="177" t="s">
        <v>142</v>
      </c>
      <c r="D64" s="178"/>
      <c r="E64" s="101">
        <f>SUM(E57:E63)</f>
        <v>0</v>
      </c>
      <c r="F64" s="101">
        <f t="shared" ref="F64:H64" si="12">SUM(F57:F63)</f>
        <v>32</v>
      </c>
      <c r="G64" s="101">
        <f t="shared" si="12"/>
        <v>17</v>
      </c>
      <c r="H64" s="101">
        <f t="shared" si="12"/>
        <v>49</v>
      </c>
      <c r="I64" s="100" t="e">
        <f t="shared" si="1"/>
        <v>#DIV/0!</v>
      </c>
    </row>
    <row r="65" spans="1:9" x14ac:dyDescent="0.2">
      <c r="A65" s="79"/>
      <c r="B65" s="79"/>
      <c r="C65" s="56">
        <v>8</v>
      </c>
      <c r="D65" s="56" t="s">
        <v>127</v>
      </c>
      <c r="E65" s="56"/>
      <c r="F65" s="56">
        <v>6</v>
      </c>
      <c r="G65" s="56">
        <v>5</v>
      </c>
      <c r="H65" s="110">
        <f t="shared" si="0"/>
        <v>11</v>
      </c>
      <c r="I65" s="99" t="e">
        <f t="shared" si="1"/>
        <v>#DIV/0!</v>
      </c>
    </row>
    <row r="66" spans="1:9" x14ac:dyDescent="0.2">
      <c r="A66" s="79"/>
      <c r="B66" s="79"/>
      <c r="C66" s="56">
        <v>8</v>
      </c>
      <c r="D66" s="56" t="s">
        <v>128</v>
      </c>
      <c r="E66" s="56"/>
      <c r="F66" s="56">
        <v>8</v>
      </c>
      <c r="G66" s="56">
        <v>10</v>
      </c>
      <c r="H66" s="110">
        <f t="shared" si="0"/>
        <v>18</v>
      </c>
      <c r="I66" s="99" t="e">
        <f t="shared" si="1"/>
        <v>#DIV/0!</v>
      </c>
    </row>
    <row r="67" spans="1:9" x14ac:dyDescent="0.2">
      <c r="A67" s="79"/>
      <c r="B67" s="79"/>
      <c r="C67" s="56">
        <v>8</v>
      </c>
      <c r="D67" s="56" t="s">
        <v>129</v>
      </c>
      <c r="E67" s="56"/>
      <c r="F67" s="56">
        <v>5</v>
      </c>
      <c r="G67" s="56">
        <v>2</v>
      </c>
      <c r="H67" s="110">
        <f t="shared" ref="H67:H68" si="13">F67+G67</f>
        <v>7</v>
      </c>
      <c r="I67" s="99" t="e">
        <f t="shared" ref="I67:I68" si="14">H67/E67*100</f>
        <v>#DIV/0!</v>
      </c>
    </row>
    <row r="68" spans="1:9" x14ac:dyDescent="0.2">
      <c r="A68" s="79"/>
      <c r="B68" s="79"/>
      <c r="C68" s="56">
        <v>8</v>
      </c>
      <c r="D68" s="56" t="s">
        <v>130</v>
      </c>
      <c r="E68" s="56"/>
      <c r="F68" s="56"/>
      <c r="G68" s="56"/>
      <c r="H68" s="110">
        <f t="shared" si="13"/>
        <v>0</v>
      </c>
      <c r="I68" s="99" t="e">
        <f t="shared" si="14"/>
        <v>#DIV/0!</v>
      </c>
    </row>
    <row r="69" spans="1:9" x14ac:dyDescent="0.2">
      <c r="A69" s="79"/>
      <c r="B69" s="79"/>
      <c r="C69" s="56">
        <v>8</v>
      </c>
      <c r="D69" s="56" t="s">
        <v>131</v>
      </c>
      <c r="E69" s="56"/>
      <c r="F69" s="56"/>
      <c r="G69" s="56"/>
      <c r="H69" s="110">
        <f t="shared" si="0"/>
        <v>0</v>
      </c>
      <c r="I69" s="99" t="e">
        <f t="shared" si="1"/>
        <v>#DIV/0!</v>
      </c>
    </row>
    <row r="70" spans="1:9" x14ac:dyDescent="0.2">
      <c r="A70" s="79"/>
      <c r="B70" s="79"/>
      <c r="C70" s="56">
        <v>8</v>
      </c>
      <c r="D70" s="56" t="s">
        <v>139</v>
      </c>
      <c r="E70" s="56"/>
      <c r="F70" s="56"/>
      <c r="G70" s="56"/>
      <c r="H70" s="110">
        <f t="shared" si="0"/>
        <v>0</v>
      </c>
      <c r="I70" s="99" t="e">
        <f t="shared" si="1"/>
        <v>#DIV/0!</v>
      </c>
    </row>
    <row r="71" spans="1:9" x14ac:dyDescent="0.2">
      <c r="A71" s="79"/>
      <c r="B71" s="79"/>
      <c r="C71" s="56">
        <v>8</v>
      </c>
      <c r="D71" s="56"/>
      <c r="E71" s="56"/>
      <c r="F71" s="56"/>
      <c r="G71" s="56"/>
      <c r="H71" s="110">
        <f t="shared" si="0"/>
        <v>0</v>
      </c>
      <c r="I71" s="99" t="e">
        <f t="shared" si="1"/>
        <v>#DIV/0!</v>
      </c>
    </row>
    <row r="72" spans="1:9" ht="30.75" customHeight="1" x14ac:dyDescent="0.2">
      <c r="A72" s="79"/>
      <c r="B72" s="79"/>
      <c r="C72" s="177" t="s">
        <v>141</v>
      </c>
      <c r="D72" s="178"/>
      <c r="E72" s="101">
        <f>SUM(E65:E71)</f>
        <v>0</v>
      </c>
      <c r="F72" s="101">
        <f t="shared" ref="F72:H72" si="15">SUM(F65:F71)</f>
        <v>19</v>
      </c>
      <c r="G72" s="101">
        <f t="shared" si="15"/>
        <v>17</v>
      </c>
      <c r="H72" s="101">
        <f t="shared" si="15"/>
        <v>36</v>
      </c>
      <c r="I72" s="100" t="e">
        <f t="shared" si="1"/>
        <v>#DIV/0!</v>
      </c>
    </row>
    <row r="73" spans="1:9" x14ac:dyDescent="0.2">
      <c r="A73" s="79"/>
      <c r="B73" s="79"/>
      <c r="C73" s="56">
        <v>9</v>
      </c>
      <c r="D73" s="56" t="s">
        <v>127</v>
      </c>
      <c r="E73" s="56"/>
      <c r="F73" s="56">
        <v>7</v>
      </c>
      <c r="G73" s="56">
        <v>8</v>
      </c>
      <c r="H73" s="110">
        <f t="shared" si="0"/>
        <v>15</v>
      </c>
      <c r="I73" s="99" t="e">
        <f t="shared" si="1"/>
        <v>#DIV/0!</v>
      </c>
    </row>
    <row r="74" spans="1:9" x14ac:dyDescent="0.2">
      <c r="A74" s="79"/>
      <c r="B74" s="79"/>
      <c r="C74" s="56">
        <v>9</v>
      </c>
      <c r="D74" s="56" t="s">
        <v>128</v>
      </c>
      <c r="E74" s="56"/>
      <c r="F74" s="56">
        <v>6</v>
      </c>
      <c r="G74" s="56">
        <v>6</v>
      </c>
      <c r="H74" s="110">
        <f t="shared" si="0"/>
        <v>12</v>
      </c>
      <c r="I74" s="99" t="e">
        <f t="shared" si="1"/>
        <v>#DIV/0!</v>
      </c>
    </row>
    <row r="75" spans="1:9" x14ac:dyDescent="0.2">
      <c r="A75" s="79"/>
      <c r="B75" s="79"/>
      <c r="C75" s="56">
        <v>9</v>
      </c>
      <c r="D75" s="56" t="s">
        <v>129</v>
      </c>
      <c r="E75" s="56"/>
      <c r="F75" s="56">
        <v>4</v>
      </c>
      <c r="G75" s="56">
        <v>4</v>
      </c>
      <c r="H75" s="110">
        <f t="shared" ref="H75:H76" si="16">F75+G75</f>
        <v>8</v>
      </c>
      <c r="I75" s="99" t="e">
        <f t="shared" ref="I75:I76" si="17">H75/E75*100</f>
        <v>#DIV/0!</v>
      </c>
    </row>
    <row r="76" spans="1:9" x14ac:dyDescent="0.2">
      <c r="A76" s="79"/>
      <c r="B76" s="79"/>
      <c r="C76" s="56">
        <v>9</v>
      </c>
      <c r="D76" s="56" t="s">
        <v>130</v>
      </c>
      <c r="E76" s="56"/>
      <c r="F76" s="56"/>
      <c r="G76" s="56"/>
      <c r="H76" s="110">
        <f t="shared" si="16"/>
        <v>0</v>
      </c>
      <c r="I76" s="99" t="e">
        <f t="shared" si="17"/>
        <v>#DIV/0!</v>
      </c>
    </row>
    <row r="77" spans="1:9" x14ac:dyDescent="0.2">
      <c r="A77" s="79"/>
      <c r="B77" s="79"/>
      <c r="C77" s="56">
        <v>9</v>
      </c>
      <c r="D77" s="56" t="s">
        <v>131</v>
      </c>
      <c r="E77" s="56"/>
      <c r="F77" s="56"/>
      <c r="G77" s="56"/>
      <c r="H77" s="110">
        <f t="shared" si="0"/>
        <v>0</v>
      </c>
      <c r="I77" s="99" t="e">
        <f t="shared" si="1"/>
        <v>#DIV/0!</v>
      </c>
    </row>
    <row r="78" spans="1:9" x14ac:dyDescent="0.2">
      <c r="A78" s="79"/>
      <c r="B78" s="79"/>
      <c r="C78" s="56">
        <v>9</v>
      </c>
      <c r="D78" s="56" t="s">
        <v>139</v>
      </c>
      <c r="E78" s="56"/>
      <c r="F78" s="56"/>
      <c r="G78" s="56"/>
      <c r="H78" s="110">
        <f t="shared" si="0"/>
        <v>0</v>
      </c>
      <c r="I78" s="99" t="e">
        <f t="shared" si="1"/>
        <v>#DIV/0!</v>
      </c>
    </row>
    <row r="79" spans="1:9" x14ac:dyDescent="0.2">
      <c r="A79" s="79"/>
      <c r="B79" s="79"/>
      <c r="C79" s="56">
        <v>9</v>
      </c>
      <c r="D79" s="56"/>
      <c r="E79" s="56"/>
      <c r="F79" s="56"/>
      <c r="G79" s="56"/>
      <c r="H79" s="110">
        <f t="shared" si="0"/>
        <v>0</v>
      </c>
      <c r="I79" s="99" t="e">
        <f t="shared" si="1"/>
        <v>#DIV/0!</v>
      </c>
    </row>
    <row r="80" spans="1:9" ht="28.5" customHeight="1" x14ac:dyDescent="0.2">
      <c r="A80" s="79"/>
      <c r="B80" s="79"/>
      <c r="C80" s="177" t="s">
        <v>140</v>
      </c>
      <c r="D80" s="178"/>
      <c r="E80" s="101">
        <f>SUM(E73:E79)</f>
        <v>0</v>
      </c>
      <c r="F80" s="101">
        <f>SUM(F73:F79)</f>
        <v>17</v>
      </c>
      <c r="G80" s="101">
        <f>SUM(G73:G79)</f>
        <v>18</v>
      </c>
      <c r="H80" s="101">
        <f>SUM(H73:H79)</f>
        <v>35</v>
      </c>
      <c r="I80" s="100" t="e">
        <f t="shared" si="1"/>
        <v>#DIV/0!</v>
      </c>
    </row>
    <row r="81" spans="1:9" ht="18" customHeight="1" x14ac:dyDescent="0.2">
      <c r="A81" s="79"/>
      <c r="B81" s="79"/>
      <c r="C81" s="177" t="s">
        <v>133</v>
      </c>
      <c r="D81" s="178"/>
      <c r="E81" s="101">
        <f>E48+E56+E64+E72+E80</f>
        <v>0</v>
      </c>
      <c r="F81" s="101">
        <f>F48+F56+F64+F72+F80</f>
        <v>181</v>
      </c>
      <c r="G81" s="101">
        <f>G48+G56+G64+G72+G80</f>
        <v>113</v>
      </c>
      <c r="H81" s="101">
        <f>H48+H56+H64+H72+H80</f>
        <v>294</v>
      </c>
      <c r="I81" s="100" t="e">
        <f t="shared" si="1"/>
        <v>#DIV/0!</v>
      </c>
    </row>
    <row r="82" spans="1:9" x14ac:dyDescent="0.2">
      <c r="A82" s="79"/>
      <c r="B82" s="79"/>
      <c r="C82" s="56">
        <v>10</v>
      </c>
      <c r="D82" s="56" t="s">
        <v>127</v>
      </c>
      <c r="E82" s="56"/>
      <c r="F82" s="56">
        <v>5</v>
      </c>
      <c r="G82" s="56">
        <v>10</v>
      </c>
      <c r="H82" s="110">
        <f t="shared" si="0"/>
        <v>15</v>
      </c>
      <c r="I82" s="99" t="e">
        <f t="shared" si="1"/>
        <v>#DIV/0!</v>
      </c>
    </row>
    <row r="83" spans="1:9" x14ac:dyDescent="0.2">
      <c r="A83" s="79"/>
      <c r="B83" s="79"/>
      <c r="C83" s="56">
        <v>10</v>
      </c>
      <c r="D83" s="56" t="s">
        <v>128</v>
      </c>
      <c r="E83" s="56"/>
      <c r="F83" s="56"/>
      <c r="G83" s="56"/>
      <c r="H83" s="110">
        <f t="shared" si="0"/>
        <v>0</v>
      </c>
      <c r="I83" s="99" t="e">
        <f t="shared" si="1"/>
        <v>#DIV/0!</v>
      </c>
    </row>
    <row r="84" spans="1:9" x14ac:dyDescent="0.2">
      <c r="A84" s="79"/>
      <c r="B84" s="79"/>
      <c r="C84" s="56">
        <v>10</v>
      </c>
      <c r="D84" s="56" t="s">
        <v>129</v>
      </c>
      <c r="E84" s="56"/>
      <c r="F84" s="56"/>
      <c r="G84" s="56"/>
      <c r="H84" s="110">
        <f t="shared" si="0"/>
        <v>0</v>
      </c>
      <c r="I84" s="99" t="e">
        <f t="shared" si="1"/>
        <v>#DIV/0!</v>
      </c>
    </row>
    <row r="85" spans="1:9" ht="30.75" customHeight="1" x14ac:dyDescent="0.2">
      <c r="A85" s="79"/>
      <c r="B85" s="79"/>
      <c r="C85" s="177" t="s">
        <v>134</v>
      </c>
      <c r="D85" s="178"/>
      <c r="E85" s="101">
        <f>SUM(E82:E84)</f>
        <v>0</v>
      </c>
      <c r="F85" s="101">
        <f t="shared" ref="F85:H85" si="18">SUM(F82:F84)</f>
        <v>5</v>
      </c>
      <c r="G85" s="101">
        <f t="shared" si="18"/>
        <v>10</v>
      </c>
      <c r="H85" s="101">
        <f t="shared" si="18"/>
        <v>15</v>
      </c>
      <c r="I85" s="100" t="e">
        <f t="shared" si="1"/>
        <v>#DIV/0!</v>
      </c>
    </row>
    <row r="86" spans="1:9" x14ac:dyDescent="0.2">
      <c r="A86" s="79"/>
      <c r="B86" s="79"/>
      <c r="C86" s="56">
        <v>11</v>
      </c>
      <c r="D86" s="56" t="s">
        <v>127</v>
      </c>
      <c r="E86" s="56"/>
      <c r="F86" s="56">
        <v>6</v>
      </c>
      <c r="G86" s="56">
        <v>2</v>
      </c>
      <c r="H86" s="110">
        <f t="shared" si="0"/>
        <v>8</v>
      </c>
      <c r="I86" s="99" t="e">
        <f t="shared" si="1"/>
        <v>#DIV/0!</v>
      </c>
    </row>
    <row r="87" spans="1:9" x14ac:dyDescent="0.2">
      <c r="A87" s="79"/>
      <c r="B87" s="79"/>
      <c r="C87" s="56">
        <v>11</v>
      </c>
      <c r="D87" s="56" t="s">
        <v>128</v>
      </c>
      <c r="E87" s="56"/>
      <c r="F87" s="56"/>
      <c r="G87" s="56"/>
      <c r="H87" s="110">
        <f t="shared" ref="H87" si="19">F87+G87</f>
        <v>0</v>
      </c>
      <c r="I87" s="99" t="e">
        <f t="shared" ref="I87" si="20">H87/E87*100</f>
        <v>#DIV/0!</v>
      </c>
    </row>
    <row r="88" spans="1:9" x14ac:dyDescent="0.2">
      <c r="A88" s="79"/>
      <c r="B88" s="79"/>
      <c r="C88" s="56">
        <v>11</v>
      </c>
      <c r="D88" s="56" t="s">
        <v>129</v>
      </c>
      <c r="E88" s="56"/>
      <c r="F88" s="56"/>
      <c r="G88" s="56"/>
      <c r="H88" s="110">
        <f t="shared" si="0"/>
        <v>0</v>
      </c>
      <c r="I88" s="99" t="e">
        <f t="shared" si="1"/>
        <v>#DIV/0!</v>
      </c>
    </row>
    <row r="89" spans="1:9" ht="29.25" customHeight="1" x14ac:dyDescent="0.2">
      <c r="A89" s="79"/>
      <c r="B89" s="79"/>
      <c r="C89" s="177" t="s">
        <v>135</v>
      </c>
      <c r="D89" s="178"/>
      <c r="E89" s="101">
        <f>SUM(E86:E88)</f>
        <v>0</v>
      </c>
      <c r="F89" s="101">
        <f t="shared" ref="F89:H89" si="21">SUM(F86:F88)</f>
        <v>6</v>
      </c>
      <c r="G89" s="101">
        <f t="shared" si="21"/>
        <v>2</v>
      </c>
      <c r="H89" s="101">
        <f t="shared" si="21"/>
        <v>8</v>
      </c>
      <c r="I89" s="100" t="e">
        <f t="shared" si="1"/>
        <v>#DIV/0!</v>
      </c>
    </row>
    <row r="90" spans="1:9" x14ac:dyDescent="0.2">
      <c r="A90" s="79"/>
      <c r="B90" s="79"/>
      <c r="C90" s="177" t="s">
        <v>146</v>
      </c>
      <c r="D90" s="178"/>
      <c r="E90" s="101">
        <f>E85+E89</f>
        <v>0</v>
      </c>
      <c r="F90" s="101">
        <f t="shared" ref="F90:H90" si="22">F85+F89</f>
        <v>11</v>
      </c>
      <c r="G90" s="101">
        <f t="shared" si="22"/>
        <v>12</v>
      </c>
      <c r="H90" s="101">
        <f t="shared" si="22"/>
        <v>23</v>
      </c>
      <c r="I90" s="100" t="e">
        <f t="shared" si="1"/>
        <v>#DIV/0!</v>
      </c>
    </row>
    <row r="91" spans="1:9" x14ac:dyDescent="0.2">
      <c r="A91" s="80"/>
      <c r="B91" s="80"/>
      <c r="C91" s="177" t="s">
        <v>136</v>
      </c>
      <c r="D91" s="178"/>
      <c r="E91" s="102">
        <f>E40+E81+E90</f>
        <v>0</v>
      </c>
      <c r="F91" s="102">
        <f>F40+F81+F90</f>
        <v>508</v>
      </c>
      <c r="G91" s="102">
        <f>G40+G81+G90</f>
        <v>271</v>
      </c>
      <c r="H91" s="102">
        <f>H40+H81+H90</f>
        <v>779</v>
      </c>
      <c r="I91" s="100" t="e">
        <f t="shared" si="1"/>
        <v>#DIV/0!</v>
      </c>
    </row>
    <row r="92" spans="1:9" s="64" customFormat="1" x14ac:dyDescent="0.2">
      <c r="B92" s="68"/>
      <c r="C92" s="68"/>
      <c r="D92" s="68"/>
      <c r="E92" s="68"/>
      <c r="F92" s="68"/>
      <c r="G92" s="68"/>
      <c r="H92" s="68"/>
      <c r="I92" s="68"/>
    </row>
    <row r="93" spans="1:9" s="64" customFormat="1" x14ac:dyDescent="0.2">
      <c r="B93" s="68"/>
      <c r="C93" s="68"/>
      <c r="D93" s="68"/>
      <c r="E93" s="68"/>
      <c r="F93" s="68"/>
      <c r="G93" s="68"/>
      <c r="H93" s="68"/>
      <c r="I93" s="68"/>
    </row>
    <row r="94" spans="1:9" x14ac:dyDescent="0.2">
      <c r="A94" s="174" t="s">
        <v>125</v>
      </c>
      <c r="B94" s="174"/>
      <c r="C94" s="174"/>
      <c r="D94" s="174"/>
      <c r="E94" s="174"/>
      <c r="F94" s="174"/>
      <c r="G94" s="174"/>
      <c r="H94" s="174"/>
      <c r="I94" s="174"/>
    </row>
    <row r="95" spans="1:9" x14ac:dyDescent="0.25">
      <c r="A95" s="49"/>
      <c r="B95" s="49"/>
      <c r="C95" s="49"/>
      <c r="D95" s="49"/>
      <c r="E95" s="49"/>
      <c r="F95" s="49"/>
      <c r="G95" s="49"/>
      <c r="H95" s="49"/>
      <c r="I95" s="49"/>
    </row>
    <row r="96" spans="1:9" x14ac:dyDescent="0.25">
      <c r="A96" s="49"/>
      <c r="B96" s="49"/>
      <c r="C96" s="51" t="s">
        <v>71</v>
      </c>
      <c r="D96" s="49"/>
      <c r="E96" s="49"/>
      <c r="F96" s="49"/>
      <c r="G96" s="49"/>
      <c r="H96" s="49"/>
      <c r="I96" s="49"/>
    </row>
  </sheetData>
  <mergeCells count="24">
    <mergeCell ref="C90:D90"/>
    <mergeCell ref="C91:D91"/>
    <mergeCell ref="C39:D39"/>
    <mergeCell ref="C72:D72"/>
    <mergeCell ref="C80:D80"/>
    <mergeCell ref="C85:D85"/>
    <mergeCell ref="C89:D89"/>
    <mergeCell ref="C81:D81"/>
    <mergeCell ref="A1:I1"/>
    <mergeCell ref="A2:I2"/>
    <mergeCell ref="A94:I94"/>
    <mergeCell ref="A3:A4"/>
    <mergeCell ref="B3:B4"/>
    <mergeCell ref="C3:C4"/>
    <mergeCell ref="D3:D4"/>
    <mergeCell ref="C64:D64"/>
    <mergeCell ref="C15:D15"/>
    <mergeCell ref="C23:D23"/>
    <mergeCell ref="C31:D31"/>
    <mergeCell ref="C40:D40"/>
    <mergeCell ref="C48:D48"/>
    <mergeCell ref="C56:D56"/>
    <mergeCell ref="E3:E4"/>
    <mergeCell ref="F3:I3"/>
  </mergeCells>
  <phoneticPr fontId="1" type="noConversion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K7" sqref="K7"/>
    </sheetView>
  </sheetViews>
  <sheetFormatPr defaultRowHeight="15" x14ac:dyDescent="0.25"/>
  <cols>
    <col min="1" max="1" width="5.7109375" style="49" customWidth="1"/>
    <col min="2" max="2" width="6.42578125" style="49" bestFit="1" customWidth="1"/>
    <col min="3" max="3" width="10.140625" style="49" customWidth="1"/>
    <col min="4" max="4" width="11" style="49" customWidth="1"/>
    <col min="5" max="5" width="8" style="49" bestFit="1" customWidth="1"/>
    <col min="6" max="6" width="11.28515625" style="49" bestFit="1" customWidth="1"/>
    <col min="7" max="7" width="9.140625" style="49"/>
    <col min="8" max="8" width="7.5703125" style="49" customWidth="1"/>
    <col min="9" max="16384" width="9.140625" style="49"/>
  </cols>
  <sheetData>
    <row r="1" spans="1:8" s="62" customFormat="1" ht="19.5" customHeight="1" x14ac:dyDescent="0.2">
      <c r="A1" s="172" t="s">
        <v>124</v>
      </c>
      <c r="B1" s="172"/>
      <c r="C1" s="172"/>
      <c r="D1" s="172"/>
      <c r="E1" s="172"/>
      <c r="F1" s="172"/>
      <c r="G1" s="172"/>
      <c r="H1" s="172"/>
    </row>
    <row r="2" spans="1:8" s="62" customFormat="1" ht="30.75" customHeight="1" x14ac:dyDescent="0.2">
      <c r="A2" s="173" t="s">
        <v>158</v>
      </c>
      <c r="B2" s="173"/>
      <c r="C2" s="173"/>
      <c r="D2" s="173"/>
      <c r="E2" s="173"/>
      <c r="F2" s="173"/>
      <c r="G2" s="173"/>
      <c r="H2" s="173"/>
    </row>
    <row r="3" spans="1:8" ht="16.5" customHeight="1" x14ac:dyDescent="0.25">
      <c r="A3" s="165" t="s">
        <v>16</v>
      </c>
      <c r="B3" s="165" t="s">
        <v>17</v>
      </c>
      <c r="C3" s="175" t="s">
        <v>121</v>
      </c>
      <c r="D3" s="175" t="s">
        <v>147</v>
      </c>
      <c r="E3" s="180" t="s">
        <v>148</v>
      </c>
      <c r="F3" s="181"/>
      <c r="G3" s="181"/>
      <c r="H3" s="182"/>
    </row>
    <row r="4" spans="1:8" ht="28.5" customHeight="1" x14ac:dyDescent="0.25">
      <c r="A4" s="166"/>
      <c r="B4" s="166"/>
      <c r="C4" s="176"/>
      <c r="D4" s="179"/>
      <c r="E4" s="67" t="s">
        <v>116</v>
      </c>
      <c r="F4" s="67" t="s">
        <v>117</v>
      </c>
      <c r="G4" s="67" t="s">
        <v>21</v>
      </c>
      <c r="H4" s="67" t="s">
        <v>15</v>
      </c>
    </row>
    <row r="5" spans="1:8" x14ac:dyDescent="0.25">
      <c r="A5" s="63">
        <v>1</v>
      </c>
      <c r="B5" s="77">
        <v>2</v>
      </c>
      <c r="C5" s="63">
        <v>3</v>
      </c>
      <c r="D5" s="77">
        <v>4</v>
      </c>
      <c r="E5" s="63">
        <v>5</v>
      </c>
      <c r="F5" s="77">
        <v>6</v>
      </c>
      <c r="G5" s="63">
        <v>7</v>
      </c>
      <c r="H5" s="77">
        <v>8</v>
      </c>
    </row>
    <row r="6" spans="1:8" ht="17.25" customHeight="1" x14ac:dyDescent="0.25">
      <c r="A6" s="81" t="str">
        <f>'1. охват орг. питанием'!A7</f>
        <v>Св</v>
      </c>
      <c r="B6" s="63">
        <f>'1. охват орг. питанием'!B7</f>
        <v>81</v>
      </c>
      <c r="C6" s="63" t="s">
        <v>118</v>
      </c>
      <c r="D6" s="63">
        <f>'6. свод орг. по параллелям'!E40</f>
        <v>0</v>
      </c>
      <c r="E6" s="63">
        <f>'6. свод орг. по параллелям'!F40</f>
        <v>316</v>
      </c>
      <c r="F6" s="63">
        <f>'6. свод орг. по параллелям'!G40</f>
        <v>146</v>
      </c>
      <c r="G6" s="63">
        <f>'6. свод орг. по параллелям'!H40</f>
        <v>462</v>
      </c>
      <c r="H6" s="63" t="e">
        <f>'6. свод орг. по параллелям'!I40</f>
        <v>#DIV/0!</v>
      </c>
    </row>
    <row r="7" spans="1:8" ht="17.25" customHeight="1" x14ac:dyDescent="0.25">
      <c r="A7" s="78"/>
      <c r="B7" s="78"/>
      <c r="C7" s="63" t="s">
        <v>119</v>
      </c>
      <c r="D7" s="63">
        <f>'6. свод орг. по параллелям'!E81</f>
        <v>0</v>
      </c>
      <c r="E7" s="63">
        <f>'6. свод орг. по параллелям'!F81</f>
        <v>181</v>
      </c>
      <c r="F7" s="63">
        <f>'6. свод орг. по параллелям'!G81</f>
        <v>113</v>
      </c>
      <c r="G7" s="63">
        <f>'6. свод орг. по параллелям'!H81</f>
        <v>294</v>
      </c>
      <c r="H7" s="63" t="e">
        <f>'6. свод орг. по параллелям'!I81</f>
        <v>#DIV/0!</v>
      </c>
    </row>
    <row r="8" spans="1:8" ht="17.25" customHeight="1" x14ac:dyDescent="0.25">
      <c r="A8" s="79"/>
      <c r="B8" s="79"/>
      <c r="C8" s="63" t="s">
        <v>120</v>
      </c>
      <c r="D8" s="63">
        <f>'6. свод орг. по параллелям'!E90</f>
        <v>0</v>
      </c>
      <c r="E8" s="63">
        <f>'6. свод орг. по параллелям'!F90</f>
        <v>11</v>
      </c>
      <c r="F8" s="63">
        <f>'6. свод орг. по параллелям'!G90</f>
        <v>12</v>
      </c>
      <c r="G8" s="63">
        <f>'6. свод орг. по параллелям'!H90</f>
        <v>23</v>
      </c>
      <c r="H8" s="63" t="e">
        <f>'6. свод орг. по параллелям'!I90</f>
        <v>#DIV/0!</v>
      </c>
    </row>
    <row r="9" spans="1:8" ht="17.25" customHeight="1" x14ac:dyDescent="0.25">
      <c r="A9" s="80"/>
      <c r="B9" s="80"/>
      <c r="C9" s="63" t="s">
        <v>2</v>
      </c>
      <c r="D9" s="63">
        <f>'6. свод орг. по параллелям'!E91</f>
        <v>0</v>
      </c>
      <c r="E9" s="63">
        <f>'6. свод орг. по параллелям'!F91</f>
        <v>508</v>
      </c>
      <c r="F9" s="63">
        <f>'6. свод орг. по параллелям'!G91</f>
        <v>271</v>
      </c>
      <c r="G9" s="63">
        <f>'6. свод орг. по параллелям'!H91</f>
        <v>779</v>
      </c>
      <c r="H9" s="63" t="e">
        <f>'6. свод орг. по параллелям'!I91</f>
        <v>#DIV/0!</v>
      </c>
    </row>
    <row r="11" spans="1:8" x14ac:dyDescent="0.25">
      <c r="A11" s="19"/>
      <c r="B11" s="19"/>
      <c r="C11" s="90"/>
      <c r="D11" s="90"/>
      <c r="E11" s="90"/>
      <c r="F11" s="90"/>
      <c r="G11" s="90"/>
      <c r="H11" s="90"/>
    </row>
    <row r="12" spans="1:8" x14ac:dyDescent="0.25">
      <c r="A12" s="159" t="s">
        <v>56</v>
      </c>
      <c r="B12" s="159"/>
      <c r="C12" s="159"/>
      <c r="D12" s="159"/>
      <c r="E12" s="159"/>
      <c r="F12" s="159"/>
      <c r="G12" s="159"/>
      <c r="H12" s="159"/>
    </row>
    <row r="15" spans="1:8" ht="20.25" customHeight="1" x14ac:dyDescent="0.25">
      <c r="A15" s="174" t="s">
        <v>150</v>
      </c>
      <c r="B15" s="174"/>
      <c r="C15" s="174"/>
      <c r="D15" s="174"/>
      <c r="E15" s="174"/>
      <c r="F15" s="174"/>
      <c r="G15" s="174"/>
      <c r="H15" s="174"/>
    </row>
    <row r="17" spans="3:3" x14ac:dyDescent="0.25">
      <c r="C17" s="51" t="s">
        <v>71</v>
      </c>
    </row>
  </sheetData>
  <sheetProtection password="DE40" sheet="1" objects="1" scenarios="1" formatRows="0" insertColumns="0" insertRows="0" insertHyperlinks="0" deleteColumns="0" deleteRows="0" selectLockedCells="1" sort="0" autoFilter="0" pivotTables="0" selectUnlockedCells="1"/>
  <mergeCells count="9">
    <mergeCell ref="C3:C4"/>
    <mergeCell ref="A1:H1"/>
    <mergeCell ref="A2:H2"/>
    <mergeCell ref="A15:H15"/>
    <mergeCell ref="A12:H12"/>
    <mergeCell ref="D3:D4"/>
    <mergeCell ref="E3:H3"/>
    <mergeCell ref="A3:A4"/>
    <mergeCell ref="B3:B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2" sqref="J22"/>
    </sheetView>
  </sheetViews>
  <sheetFormatPr defaultRowHeight="15" x14ac:dyDescent="0.2"/>
  <cols>
    <col min="1" max="1" width="5.28515625" style="103" customWidth="1"/>
    <col min="2" max="2" width="6.7109375" style="68" customWidth="1"/>
    <col min="3" max="3" width="19.28515625" style="68" customWidth="1"/>
    <col min="4" max="4" width="6.85546875" style="68" bestFit="1" customWidth="1"/>
    <col min="5" max="5" width="11.42578125" style="68" customWidth="1"/>
    <col min="6" max="6" width="11.28515625" style="68" customWidth="1"/>
    <col min="7" max="7" width="14.140625" style="68" customWidth="1"/>
    <col min="8" max="8" width="14" style="68" customWidth="1"/>
    <col min="9" max="9" width="13.140625" style="68" customWidth="1"/>
    <col min="10" max="10" width="39" style="68" customWidth="1"/>
    <col min="11" max="16384" width="9.140625" style="103"/>
  </cols>
  <sheetData>
    <row r="1" spans="1:10" ht="19.5" customHeight="1" x14ac:dyDescent="0.2">
      <c r="A1" s="172" t="s">
        <v>157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24" customHeight="1" x14ac:dyDescent="0.2">
      <c r="A2" s="173" t="s">
        <v>161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ht="30.75" customHeight="1" x14ac:dyDescent="0.2">
      <c r="A3" s="165" t="s">
        <v>16</v>
      </c>
      <c r="B3" s="165" t="s">
        <v>17</v>
      </c>
      <c r="C3" s="175" t="s">
        <v>160</v>
      </c>
      <c r="D3" s="180" t="s">
        <v>152</v>
      </c>
      <c r="E3" s="181"/>
      <c r="F3" s="181"/>
      <c r="G3" s="183" t="s">
        <v>165</v>
      </c>
      <c r="H3" s="183"/>
      <c r="I3" s="183"/>
      <c r="J3" s="183" t="s">
        <v>162</v>
      </c>
    </row>
    <row r="4" spans="1:10" ht="32.25" customHeight="1" x14ac:dyDescent="0.2">
      <c r="A4" s="184"/>
      <c r="B4" s="184"/>
      <c r="C4" s="176"/>
      <c r="D4" s="183" t="s">
        <v>153</v>
      </c>
      <c r="E4" s="180" t="s">
        <v>155</v>
      </c>
      <c r="F4" s="182"/>
      <c r="G4" s="185" t="s">
        <v>167</v>
      </c>
      <c r="H4" s="186"/>
      <c r="I4" s="185" t="s">
        <v>166</v>
      </c>
      <c r="J4" s="183"/>
    </row>
    <row r="5" spans="1:10" ht="99.75" x14ac:dyDescent="0.2">
      <c r="A5" s="166"/>
      <c r="B5" s="166"/>
      <c r="C5" s="176"/>
      <c r="D5" s="183"/>
      <c r="E5" s="106" t="s">
        <v>156</v>
      </c>
      <c r="F5" s="106" t="s">
        <v>154</v>
      </c>
      <c r="G5" s="109" t="s">
        <v>163</v>
      </c>
      <c r="H5" s="67" t="s">
        <v>151</v>
      </c>
      <c r="I5" s="187"/>
      <c r="J5" s="183"/>
    </row>
    <row r="6" spans="1:10" ht="28.5" x14ac:dyDescent="0.2">
      <c r="A6" s="104">
        <v>1</v>
      </c>
      <c r="B6" s="104">
        <v>2</v>
      </c>
      <c r="C6" s="104">
        <v>3</v>
      </c>
      <c r="D6" s="114" t="s">
        <v>164</v>
      </c>
      <c r="E6" s="104">
        <v>5</v>
      </c>
      <c r="F6" s="104">
        <v>6</v>
      </c>
      <c r="G6" s="104">
        <v>7</v>
      </c>
      <c r="H6" s="104">
        <v>8</v>
      </c>
      <c r="I6" s="104">
        <v>9</v>
      </c>
      <c r="J6" s="104">
        <v>10</v>
      </c>
    </row>
    <row r="7" spans="1:10" x14ac:dyDescent="0.2">
      <c r="A7" s="81" t="str">
        <f>'1. охват орг. питанием'!A7</f>
        <v>Св</v>
      </c>
      <c r="B7" s="105">
        <f>'1. охват орг. питанием'!B7</f>
        <v>81</v>
      </c>
      <c r="C7" s="56"/>
      <c r="D7" s="110">
        <f>E7+F7</f>
        <v>0</v>
      </c>
      <c r="E7" s="56"/>
      <c r="F7" s="56"/>
      <c r="G7" s="56"/>
      <c r="H7" s="56"/>
      <c r="I7" s="56"/>
      <c r="J7" s="56"/>
    </row>
    <row r="8" spans="1:10" x14ac:dyDescent="0.2">
      <c r="A8" s="78"/>
      <c r="B8" s="78"/>
      <c r="C8" s="56" t="s">
        <v>171</v>
      </c>
      <c r="D8" s="110">
        <v>2</v>
      </c>
      <c r="E8" s="56">
        <v>2</v>
      </c>
      <c r="F8" s="56"/>
      <c r="G8" s="56">
        <v>2</v>
      </c>
      <c r="H8" s="56"/>
      <c r="I8" s="56"/>
      <c r="J8" s="56"/>
    </row>
    <row r="9" spans="1:10" x14ac:dyDescent="0.2">
      <c r="A9" s="79"/>
      <c r="B9" s="79"/>
      <c r="C9" s="56" t="s">
        <v>172</v>
      </c>
      <c r="D9" s="110">
        <v>5</v>
      </c>
      <c r="E9" s="56">
        <v>5</v>
      </c>
      <c r="F9" s="56"/>
      <c r="G9" s="56">
        <v>5</v>
      </c>
      <c r="H9" s="56"/>
      <c r="I9" s="56"/>
      <c r="J9" s="56"/>
    </row>
    <row r="10" spans="1:10" x14ac:dyDescent="0.2">
      <c r="A10" s="79"/>
      <c r="B10" s="79"/>
      <c r="C10" s="56"/>
      <c r="D10" s="110">
        <f t="shared" ref="D10:D15" si="0">E10+F10</f>
        <v>0</v>
      </c>
      <c r="E10" s="56"/>
      <c r="F10" s="56"/>
      <c r="G10" s="56"/>
      <c r="H10" s="56"/>
      <c r="I10" s="56"/>
      <c r="J10" s="56"/>
    </row>
    <row r="11" spans="1:10" x14ac:dyDescent="0.2">
      <c r="A11" s="79"/>
      <c r="B11" s="79"/>
      <c r="C11" s="56"/>
      <c r="D11" s="110">
        <f t="shared" si="0"/>
        <v>0</v>
      </c>
      <c r="E11" s="56"/>
      <c r="F11" s="56"/>
      <c r="G11" s="56"/>
      <c r="H11" s="56"/>
      <c r="I11" s="56"/>
      <c r="J11" s="56"/>
    </row>
    <row r="12" spans="1:10" x14ac:dyDescent="0.2">
      <c r="A12" s="79"/>
      <c r="B12" s="79"/>
      <c r="C12" s="56"/>
      <c r="D12" s="110">
        <f t="shared" si="0"/>
        <v>0</v>
      </c>
      <c r="E12" s="56"/>
      <c r="F12" s="56"/>
      <c r="G12" s="56"/>
      <c r="H12" s="56"/>
      <c r="I12" s="56"/>
      <c r="J12" s="56"/>
    </row>
    <row r="13" spans="1:10" x14ac:dyDescent="0.2">
      <c r="A13" s="79"/>
      <c r="B13" s="79"/>
      <c r="C13" s="56"/>
      <c r="D13" s="110">
        <f t="shared" si="0"/>
        <v>0</v>
      </c>
      <c r="E13" s="56"/>
      <c r="F13" s="56"/>
      <c r="G13" s="56"/>
      <c r="H13" s="56"/>
      <c r="I13" s="56"/>
      <c r="J13" s="56"/>
    </row>
    <row r="14" spans="1:10" x14ac:dyDescent="0.2">
      <c r="A14" s="79"/>
      <c r="B14" s="79"/>
      <c r="C14" s="56"/>
      <c r="D14" s="110">
        <f t="shared" si="0"/>
        <v>0</v>
      </c>
      <c r="E14" s="56"/>
      <c r="F14" s="56"/>
      <c r="G14" s="56"/>
      <c r="H14" s="56"/>
      <c r="I14" s="56"/>
      <c r="J14" s="56"/>
    </row>
    <row r="15" spans="1:10" x14ac:dyDescent="0.2">
      <c r="A15" s="80"/>
      <c r="B15" s="80"/>
      <c r="C15" s="56"/>
      <c r="D15" s="110">
        <f t="shared" si="0"/>
        <v>0</v>
      </c>
      <c r="E15" s="56"/>
      <c r="F15" s="56"/>
      <c r="G15" s="56"/>
      <c r="H15" s="56"/>
      <c r="I15" s="56"/>
      <c r="J15" s="56"/>
    </row>
    <row r="17" spans="1:10" s="113" customFormat="1" x14ac:dyDescent="0.2">
      <c r="A17" s="188" t="s">
        <v>168</v>
      </c>
      <c r="B17" s="188"/>
      <c r="C17" s="188"/>
      <c r="D17" s="188"/>
      <c r="E17" s="188"/>
      <c r="F17" s="188"/>
      <c r="G17" s="188"/>
      <c r="H17" s="188"/>
      <c r="I17" s="188"/>
      <c r="J17" s="188"/>
    </row>
    <row r="18" spans="1:10" s="113" customFormat="1" x14ac:dyDescent="0.2">
      <c r="B18" s="68"/>
      <c r="C18" s="68"/>
      <c r="D18" s="68"/>
      <c r="E18" s="68"/>
      <c r="F18" s="68"/>
      <c r="G18" s="68"/>
      <c r="H18" s="68"/>
      <c r="I18" s="68"/>
      <c r="J18" s="68"/>
    </row>
    <row r="20" spans="1:10" x14ac:dyDescent="0.2">
      <c r="A20" s="174" t="s">
        <v>125</v>
      </c>
      <c r="B20" s="174"/>
      <c r="C20" s="174"/>
      <c r="D20" s="174"/>
      <c r="E20" s="174"/>
      <c r="F20" s="174"/>
      <c r="G20" s="174"/>
      <c r="H20" s="174"/>
      <c r="I20" s="174"/>
      <c r="J20" s="174"/>
    </row>
    <row r="21" spans="1:10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</row>
    <row r="22" spans="1:10" x14ac:dyDescent="0.25">
      <c r="A22" s="49"/>
      <c r="B22" s="49"/>
      <c r="C22" s="51" t="s">
        <v>71</v>
      </c>
      <c r="D22" s="49"/>
      <c r="E22" s="49"/>
      <c r="F22" s="49"/>
      <c r="G22" s="49"/>
      <c r="H22" s="49"/>
      <c r="I22" s="49"/>
      <c r="J22" s="49"/>
    </row>
  </sheetData>
  <mergeCells count="14">
    <mergeCell ref="J3:J5"/>
    <mergeCell ref="A20:J20"/>
    <mergeCell ref="A1:J1"/>
    <mergeCell ref="A2:J2"/>
    <mergeCell ref="A3:A5"/>
    <mergeCell ref="B3:B5"/>
    <mergeCell ref="C3:C5"/>
    <mergeCell ref="E4:F4"/>
    <mergeCell ref="G4:H4"/>
    <mergeCell ref="D4:D5"/>
    <mergeCell ref="I4:I5"/>
    <mergeCell ref="D3:F3"/>
    <mergeCell ref="G3:I3"/>
    <mergeCell ref="A17:J17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1. охват орг. питанием</vt:lpstr>
      <vt:lpstr>2. охват без предв. заяв.</vt:lpstr>
      <vt:lpstr>3. Бесплатное питание</vt:lpstr>
      <vt:lpstr>4. показатели эффективности</vt:lpstr>
      <vt:lpstr>5. эффективность  питания</vt:lpstr>
      <vt:lpstr>6. свод орг. по параллелям</vt:lpstr>
      <vt:lpstr>7. Свод орг. по ступеням</vt:lpstr>
      <vt:lpstr>8. Пищевые особен.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HP</cp:lastModifiedBy>
  <cp:lastPrinted>2020-03-24T11:45:42Z</cp:lastPrinted>
  <dcterms:created xsi:type="dcterms:W3CDTF">2008-10-13T10:00:50Z</dcterms:created>
  <dcterms:modified xsi:type="dcterms:W3CDTF">2020-03-24T11:47:42Z</dcterms:modified>
</cp:coreProperties>
</file>