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0395" windowHeight="9240" tabRatio="720" activeTab="4"/>
  </bookViews>
  <sheets>
    <sheet name="1. охват орг. питанием" sheetId="1" r:id="rId1"/>
    <sheet name="2. охват без предв. заяв." sheetId="3" r:id="rId2"/>
    <sheet name="3. Бесплатное питание" sheetId="5" r:id="rId3"/>
    <sheet name="4. показатели эффективности" sheetId="11" r:id="rId4"/>
    <sheet name="5. эффективность  питания" sheetId="12" r:id="rId5"/>
    <sheet name="6. Цена" sheetId="13" r:id="rId6"/>
  </sheets>
  <externalReferences>
    <externalReference r:id="rId7"/>
  </externalReferences>
  <definedNames>
    <definedName name="_xlnm._FilterDatabase" localSheetId="0" hidden="1">'1. охват орг. питанием'!$A$6:$X$30</definedName>
    <definedName name="_xlnm._FilterDatabase" localSheetId="1" hidden="1">'2. охват без предв. заяв.'!$A$6:$X$29</definedName>
    <definedName name="_xlnm._FilterDatabase" localSheetId="2" hidden="1">'3. Бесплатное питание'!$A$6:$AG$29</definedName>
  </definedNames>
  <calcPr calcId="145621"/>
</workbook>
</file>

<file path=xl/calcChain.xml><?xml version="1.0" encoding="utf-8"?>
<calcChain xmlns="http://schemas.openxmlformats.org/spreadsheetml/2006/main">
  <c r="E15" i="3" l="1"/>
  <c r="AG8" i="5" l="1"/>
  <c r="H8" i="5"/>
  <c r="K16" i="5"/>
  <c r="L16" i="5"/>
  <c r="Z27" i="5"/>
  <c r="Z26" i="5"/>
  <c r="Z17" i="5"/>
  <c r="Z18" i="5"/>
  <c r="Z20" i="5"/>
  <c r="Z22" i="5"/>
  <c r="Z23" i="5"/>
  <c r="Z24" i="5"/>
  <c r="Z16" i="5"/>
  <c r="Z8" i="5"/>
  <c r="Z9" i="5"/>
  <c r="Z10" i="5"/>
  <c r="Z11" i="5"/>
  <c r="Z13" i="5"/>
  <c r="Z14" i="5"/>
  <c r="Z7" i="5"/>
  <c r="M7" i="1"/>
  <c r="AG27" i="5"/>
  <c r="AG26" i="5"/>
  <c r="AG24" i="5"/>
  <c r="AG23" i="5"/>
  <c r="AG22" i="5"/>
  <c r="AG21" i="5"/>
  <c r="AG20" i="5"/>
  <c r="AG19" i="5"/>
  <c r="AG18" i="5"/>
  <c r="AG17" i="5"/>
  <c r="AG16" i="5"/>
  <c r="AG14" i="5"/>
  <c r="AG13" i="5"/>
  <c r="AG12" i="5"/>
  <c r="AG11" i="5"/>
  <c r="AG10" i="5"/>
  <c r="AG7" i="5"/>
  <c r="AE27" i="5"/>
  <c r="AE26" i="5"/>
  <c r="AE24" i="5"/>
  <c r="AE23" i="5"/>
  <c r="AE22" i="5"/>
  <c r="AE21" i="5"/>
  <c r="AE20" i="5"/>
  <c r="AE19" i="5"/>
  <c r="AE18" i="5"/>
  <c r="AE17" i="5"/>
  <c r="AE16" i="5"/>
  <c r="AE14" i="5"/>
  <c r="AE13" i="5"/>
  <c r="AE12" i="5"/>
  <c r="AE11" i="5"/>
  <c r="AE10" i="5"/>
  <c r="AE9" i="5"/>
  <c r="AE8" i="5"/>
  <c r="AE7" i="5"/>
  <c r="AC27" i="5"/>
  <c r="AC26" i="5"/>
  <c r="AC24" i="5"/>
  <c r="AC23" i="5"/>
  <c r="AC22" i="5"/>
  <c r="AC21" i="5"/>
  <c r="AC20" i="5"/>
  <c r="AC19" i="5"/>
  <c r="AC18" i="5"/>
  <c r="AC17" i="5"/>
  <c r="AC16" i="5"/>
  <c r="AC14" i="5"/>
  <c r="AC13" i="5"/>
  <c r="AC12" i="5"/>
  <c r="AC11" i="5"/>
  <c r="AC10" i="5"/>
  <c r="AC9" i="5"/>
  <c r="AC8" i="5"/>
  <c r="AC7" i="5"/>
  <c r="Y27" i="5"/>
  <c r="Y26" i="5"/>
  <c r="Y24" i="5"/>
  <c r="Y23" i="5"/>
  <c r="Y22" i="5"/>
  <c r="Y21" i="5"/>
  <c r="Y20" i="5"/>
  <c r="Y19" i="5"/>
  <c r="Y18" i="5"/>
  <c r="Y17" i="5"/>
  <c r="Y16" i="5"/>
  <c r="Y14" i="5"/>
  <c r="Y13" i="5"/>
  <c r="Y12" i="5"/>
  <c r="Y11" i="5"/>
  <c r="Y10" i="5"/>
  <c r="Y9" i="5"/>
  <c r="Y8" i="5"/>
  <c r="Y7" i="5"/>
  <c r="M27" i="1"/>
  <c r="M26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K27" i="1"/>
  <c r="K26" i="1"/>
  <c r="K24" i="1"/>
  <c r="K23" i="1"/>
  <c r="K22" i="1"/>
  <c r="K21" i="1"/>
  <c r="K20" i="1"/>
  <c r="K19" i="1"/>
  <c r="K18" i="1"/>
  <c r="K17" i="1"/>
  <c r="K16" i="1"/>
  <c r="K14" i="1"/>
  <c r="K13" i="1"/>
  <c r="K12" i="1"/>
  <c r="K11" i="1"/>
  <c r="K10" i="1"/>
  <c r="K9" i="1"/>
  <c r="K8" i="1"/>
  <c r="K7" i="1"/>
  <c r="I27" i="1"/>
  <c r="I26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6" i="1"/>
  <c r="G27" i="1"/>
  <c r="G7" i="1"/>
  <c r="K27" i="3"/>
  <c r="K26" i="3"/>
  <c r="K24" i="3"/>
  <c r="K23" i="3"/>
  <c r="K22" i="3"/>
  <c r="K21" i="3"/>
  <c r="K20" i="3"/>
  <c r="K19" i="3"/>
  <c r="K18" i="3"/>
  <c r="K17" i="3"/>
  <c r="K16" i="3"/>
  <c r="K14" i="3"/>
  <c r="K13" i="3"/>
  <c r="K12" i="3"/>
  <c r="K11" i="3"/>
  <c r="K10" i="3"/>
  <c r="K9" i="3"/>
  <c r="K8" i="3"/>
  <c r="K7" i="3"/>
  <c r="I27" i="3"/>
  <c r="I26" i="3"/>
  <c r="I24" i="3"/>
  <c r="I23" i="3"/>
  <c r="I22" i="3"/>
  <c r="I21" i="3"/>
  <c r="I20" i="3"/>
  <c r="I19" i="3"/>
  <c r="I18" i="3"/>
  <c r="I17" i="3"/>
  <c r="I16" i="3"/>
  <c r="I14" i="3"/>
  <c r="I13" i="3"/>
  <c r="I12" i="3"/>
  <c r="I11" i="3"/>
  <c r="I10" i="3"/>
  <c r="I9" i="3"/>
  <c r="I8" i="3"/>
  <c r="I7" i="3"/>
  <c r="G8" i="3"/>
  <c r="G9" i="3"/>
  <c r="G10" i="3"/>
  <c r="G11" i="3"/>
  <c r="G12" i="3"/>
  <c r="G13" i="3"/>
  <c r="G14" i="3"/>
  <c r="G16" i="3"/>
  <c r="G17" i="3"/>
  <c r="G18" i="3"/>
  <c r="G19" i="3"/>
  <c r="G20" i="3"/>
  <c r="G21" i="3"/>
  <c r="G22" i="3"/>
  <c r="G23" i="3"/>
  <c r="G24" i="3"/>
  <c r="G26" i="3"/>
  <c r="G27" i="3"/>
  <c r="G7" i="3"/>
  <c r="A7" i="5" l="1"/>
  <c r="A7" i="3"/>
  <c r="B7" i="5"/>
  <c r="B7" i="3"/>
  <c r="T15" i="5" l="1"/>
  <c r="U7" i="12" s="1"/>
  <c r="AA28" i="5"/>
  <c r="AA25" i="5"/>
  <c r="AA15" i="5"/>
  <c r="Z28" i="5"/>
  <c r="W9" i="12" s="1"/>
  <c r="Z25" i="5"/>
  <c r="W8" i="12" s="1"/>
  <c r="Z15" i="5"/>
  <c r="W7" i="12" s="1"/>
  <c r="U28" i="5"/>
  <c r="V9" i="12" s="1"/>
  <c r="U25" i="5"/>
  <c r="V8" i="12" s="1"/>
  <c r="U15" i="5"/>
  <c r="V7" i="12" s="1"/>
  <c r="T28" i="5"/>
  <c r="U9" i="12" s="1"/>
  <c r="T25" i="5"/>
  <c r="U8" i="12" s="1"/>
  <c r="L28" i="1"/>
  <c r="L25" i="1"/>
  <c r="L15" i="1"/>
  <c r="J28" i="3"/>
  <c r="J28" i="1"/>
  <c r="J25" i="3"/>
  <c r="J25" i="1"/>
  <c r="J15" i="3"/>
  <c r="J15" i="1"/>
  <c r="H28" i="3"/>
  <c r="H28" i="1"/>
  <c r="H25" i="3"/>
  <c r="H25" i="1"/>
  <c r="H15" i="3"/>
  <c r="H15" i="1"/>
  <c r="F28" i="3"/>
  <c r="F28" i="1"/>
  <c r="F25" i="3"/>
  <c r="F25" i="1"/>
  <c r="F15" i="3"/>
  <c r="F15" i="1"/>
  <c r="E15" i="5"/>
  <c r="E25" i="5"/>
  <c r="AF28" i="5"/>
  <c r="AF25" i="5"/>
  <c r="AG25" i="5" s="1"/>
  <c r="AF15" i="5"/>
  <c r="O15" i="5"/>
  <c r="P7" i="12" s="1"/>
  <c r="E15" i="1"/>
  <c r="D7" i="11" s="1"/>
  <c r="P7" i="5"/>
  <c r="Q7" i="5" s="1"/>
  <c r="O28" i="5"/>
  <c r="P9" i="12" s="1"/>
  <c r="O25" i="5"/>
  <c r="P8" i="12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6" i="5"/>
  <c r="Q26" i="5" s="1"/>
  <c r="P27" i="5"/>
  <c r="Q27" i="5" s="1"/>
  <c r="W28" i="5"/>
  <c r="W25" i="5"/>
  <c r="AD28" i="5"/>
  <c r="Y9" i="12" s="1"/>
  <c r="AB28" i="5"/>
  <c r="AD25" i="5"/>
  <c r="Y8" i="12" s="1"/>
  <c r="AB25" i="5"/>
  <c r="AC25" i="5" s="1"/>
  <c r="AD15" i="5"/>
  <c r="Y7" i="12" s="1"/>
  <c r="AB15" i="5"/>
  <c r="W15" i="5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6" i="1"/>
  <c r="O26" i="1" s="1"/>
  <c r="N27" i="1"/>
  <c r="O27" i="1" s="1"/>
  <c r="N7" i="1"/>
  <c r="O7" i="1" s="1"/>
  <c r="V28" i="5"/>
  <c r="V25" i="5"/>
  <c r="V15" i="5"/>
  <c r="I8" i="5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K15" i="5"/>
  <c r="L7" i="12" s="1"/>
  <c r="L15" i="5"/>
  <c r="M7" i="12" s="1"/>
  <c r="M15" i="5"/>
  <c r="N7" i="12" s="1"/>
  <c r="N15" i="5"/>
  <c r="O7" i="12" s="1"/>
  <c r="J15" i="5"/>
  <c r="K7" i="12" s="1"/>
  <c r="N28" i="3"/>
  <c r="O9" i="11" s="1"/>
  <c r="N25" i="3"/>
  <c r="O8" i="11" s="1"/>
  <c r="N28" i="5"/>
  <c r="O9" i="12" s="1"/>
  <c r="G15" i="5"/>
  <c r="F7" i="12" s="1"/>
  <c r="B6" i="11"/>
  <c r="A6" i="11"/>
  <c r="F15" i="5"/>
  <c r="E7" i="12" s="1"/>
  <c r="H27" i="5"/>
  <c r="H26" i="5"/>
  <c r="I26" i="5" s="1"/>
  <c r="H24" i="5"/>
  <c r="H23" i="5"/>
  <c r="I23" i="5" s="1"/>
  <c r="H22" i="5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7" i="5"/>
  <c r="I7" i="5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N15" i="3"/>
  <c r="O7" i="11" s="1"/>
  <c r="E25" i="1"/>
  <c r="D8" i="12" s="1"/>
  <c r="M28" i="5"/>
  <c r="N9" i="12" s="1"/>
  <c r="L28" i="5"/>
  <c r="M9" i="12" s="1"/>
  <c r="K28" i="5"/>
  <c r="L9" i="12" s="1"/>
  <c r="J28" i="5"/>
  <c r="K9" i="12" s="1"/>
  <c r="G28" i="5"/>
  <c r="F9" i="12" s="1"/>
  <c r="F28" i="5"/>
  <c r="E9" i="12" s="1"/>
  <c r="N25" i="5"/>
  <c r="O8" i="12" s="1"/>
  <c r="M25" i="5"/>
  <c r="N8" i="12" s="1"/>
  <c r="L25" i="5"/>
  <c r="M8" i="12" s="1"/>
  <c r="K25" i="5"/>
  <c r="L8" i="12" s="1"/>
  <c r="J25" i="5"/>
  <c r="K8" i="12" s="1"/>
  <c r="G25" i="5"/>
  <c r="F8" i="12" s="1"/>
  <c r="F25" i="5"/>
  <c r="E8" i="12" s="1"/>
  <c r="E28" i="1"/>
  <c r="D9" i="12" s="1"/>
  <c r="L27" i="3"/>
  <c r="M27" i="3" s="1"/>
  <c r="L26" i="3"/>
  <c r="M26" i="3" s="1"/>
  <c r="L7" i="3"/>
  <c r="M7" i="3" s="1"/>
  <c r="X25" i="5"/>
  <c r="Y25" i="5" s="1"/>
  <c r="X28" i="5"/>
  <c r="X15" i="5"/>
  <c r="I7" i="12" s="1"/>
  <c r="E25" i="3"/>
  <c r="E28" i="3"/>
  <c r="E28" i="5"/>
  <c r="X8" i="12" l="1"/>
  <c r="K8" i="11"/>
  <c r="E7" i="11"/>
  <c r="G7" i="11"/>
  <c r="I7" i="11"/>
  <c r="I8" i="11"/>
  <c r="I9" i="11"/>
  <c r="K7" i="11"/>
  <c r="X7" i="12"/>
  <c r="X9" i="12"/>
  <c r="K9" i="11"/>
  <c r="AE25" i="5"/>
  <c r="AE28" i="5"/>
  <c r="AG28" i="5"/>
  <c r="I9" i="12"/>
  <c r="Y28" i="5"/>
  <c r="R22" i="5"/>
  <c r="S22" i="5" s="1"/>
  <c r="I22" i="5"/>
  <c r="R24" i="5"/>
  <c r="S24" i="5" s="1"/>
  <c r="I24" i="5"/>
  <c r="R27" i="5"/>
  <c r="S27" i="5" s="1"/>
  <c r="I27" i="5"/>
  <c r="AC28" i="5"/>
  <c r="G25" i="3"/>
  <c r="G28" i="3"/>
  <c r="I25" i="3"/>
  <c r="I28" i="3"/>
  <c r="K25" i="3"/>
  <c r="K28" i="3"/>
  <c r="M25" i="1"/>
  <c r="M28" i="1"/>
  <c r="D7" i="12"/>
  <c r="G25" i="1"/>
  <c r="G28" i="1"/>
  <c r="I15" i="1"/>
  <c r="I25" i="1"/>
  <c r="I28" i="1"/>
  <c r="K25" i="1"/>
  <c r="K28" i="1"/>
  <c r="Y15" i="5"/>
  <c r="AG15" i="5"/>
  <c r="AC15" i="5"/>
  <c r="AE15" i="5"/>
  <c r="G15" i="1"/>
  <c r="K15" i="1"/>
  <c r="M15" i="1"/>
  <c r="P7" i="11"/>
  <c r="L7" i="11"/>
  <c r="F7" i="11"/>
  <c r="G15" i="3"/>
  <c r="J7" i="11"/>
  <c r="K15" i="3"/>
  <c r="I15" i="3"/>
  <c r="H7" i="11"/>
  <c r="R19" i="5"/>
  <c r="S19" i="5" s="1"/>
  <c r="AA29" i="5"/>
  <c r="F29" i="1"/>
  <c r="E8" i="11"/>
  <c r="R13" i="5"/>
  <c r="S13" i="5" s="1"/>
  <c r="R26" i="5"/>
  <c r="S26" i="5" s="1"/>
  <c r="N15" i="1"/>
  <c r="O15" i="1" s="1"/>
  <c r="N28" i="1"/>
  <c r="O28" i="1" s="1"/>
  <c r="H28" i="5"/>
  <c r="I28" i="5" s="1"/>
  <c r="R7" i="5"/>
  <c r="S7" i="5" s="1"/>
  <c r="R21" i="5"/>
  <c r="S21" i="5" s="1"/>
  <c r="R9" i="5"/>
  <c r="S9" i="5" s="1"/>
  <c r="P15" i="5"/>
  <c r="Q15" i="5" s="1"/>
  <c r="AF29" i="5"/>
  <c r="E29" i="5"/>
  <c r="K10" i="11"/>
  <c r="R17" i="5"/>
  <c r="S17" i="5" s="1"/>
  <c r="R12" i="5"/>
  <c r="S12" i="5" s="1"/>
  <c r="H25" i="5"/>
  <c r="I25" i="5" s="1"/>
  <c r="R14" i="5"/>
  <c r="S14" i="5" s="1"/>
  <c r="R16" i="5"/>
  <c r="S16" i="5" s="1"/>
  <c r="P28" i="5"/>
  <c r="Q28" i="5" s="1"/>
  <c r="R11" i="5"/>
  <c r="S11" i="5" s="1"/>
  <c r="W29" i="5"/>
  <c r="AB29" i="5"/>
  <c r="O29" i="5"/>
  <c r="AD29" i="5"/>
  <c r="L25" i="3"/>
  <c r="M25" i="3" s="1"/>
  <c r="F29" i="3"/>
  <c r="N25" i="1"/>
  <c r="O25" i="1" s="1"/>
  <c r="H29" i="1"/>
  <c r="R23" i="5"/>
  <c r="S23" i="5" s="1"/>
  <c r="V29" i="5"/>
  <c r="P25" i="5"/>
  <c r="Q25" i="5" s="1"/>
  <c r="L29" i="1"/>
  <c r="E29" i="3"/>
  <c r="R8" i="5"/>
  <c r="S8" i="5" s="1"/>
  <c r="N29" i="3"/>
  <c r="L15" i="3"/>
  <c r="M15" i="3" s="1"/>
  <c r="H29" i="3"/>
  <c r="J29" i="3"/>
  <c r="G29" i="5"/>
  <c r="H15" i="5"/>
  <c r="I15" i="5" s="1"/>
  <c r="J29" i="1"/>
  <c r="J9" i="12"/>
  <c r="L28" i="3"/>
  <c r="M28" i="3" s="1"/>
  <c r="R18" i="5"/>
  <c r="S18" i="5" s="1"/>
  <c r="G9" i="12"/>
  <c r="H9" i="12" s="1"/>
  <c r="K29" i="5"/>
  <c r="O10" i="11"/>
  <c r="R10" i="5"/>
  <c r="S10" i="5" s="1"/>
  <c r="J29" i="5"/>
  <c r="E29" i="1"/>
  <c r="U29" i="5"/>
  <c r="F29" i="5"/>
  <c r="L29" i="5"/>
  <c r="R20" i="5"/>
  <c r="S20" i="5" s="1"/>
  <c r="T29" i="5"/>
  <c r="N29" i="5"/>
  <c r="D8" i="11"/>
  <c r="P8" i="11" s="1"/>
  <c r="X29" i="5"/>
  <c r="D9" i="11"/>
  <c r="P9" i="11" s="1"/>
  <c r="Z29" i="5"/>
  <c r="Q9" i="12"/>
  <c r="S9" i="12" s="1"/>
  <c r="E9" i="11"/>
  <c r="G8" i="11"/>
  <c r="H8" i="11" s="1"/>
  <c r="G9" i="11"/>
  <c r="D10" i="12"/>
  <c r="G7" i="12"/>
  <c r="E10" i="12"/>
  <c r="O10" i="12"/>
  <c r="M10" i="12"/>
  <c r="U10" i="12"/>
  <c r="J7" i="12"/>
  <c r="K10" i="12"/>
  <c r="Q7" i="12"/>
  <c r="G8" i="12"/>
  <c r="H8" i="12" s="1"/>
  <c r="Q8" i="12"/>
  <c r="F10" i="12"/>
  <c r="N10" i="12"/>
  <c r="L10" i="12"/>
  <c r="P10" i="12"/>
  <c r="V10" i="12"/>
  <c r="I8" i="12"/>
  <c r="J8" i="12" s="1"/>
  <c r="M29" i="5"/>
  <c r="I29" i="3" l="1"/>
  <c r="S7" i="12"/>
  <c r="K29" i="3"/>
  <c r="X10" i="12"/>
  <c r="S8" i="12"/>
  <c r="T8" i="12" s="1"/>
  <c r="H9" i="11"/>
  <c r="F9" i="11"/>
  <c r="J8" i="11"/>
  <c r="J9" i="11"/>
  <c r="G29" i="1"/>
  <c r="M29" i="1"/>
  <c r="I29" i="1"/>
  <c r="L8" i="11"/>
  <c r="F8" i="11"/>
  <c r="L9" i="11"/>
  <c r="AE29" i="5"/>
  <c r="AC29" i="5"/>
  <c r="AG29" i="5"/>
  <c r="Y29" i="5"/>
  <c r="K29" i="1"/>
  <c r="G29" i="3"/>
  <c r="T9" i="12"/>
  <c r="R25" i="5"/>
  <c r="S25" i="5" s="1"/>
  <c r="R15" i="5"/>
  <c r="S15" i="5" s="1"/>
  <c r="Y10" i="12"/>
  <c r="R9" i="12"/>
  <c r="R28" i="5"/>
  <c r="S28" i="5" s="1"/>
  <c r="H29" i="5"/>
  <c r="I29" i="5" s="1"/>
  <c r="I10" i="11"/>
  <c r="M9" i="11"/>
  <c r="D10" i="11"/>
  <c r="N29" i="1"/>
  <c r="O29" i="1" s="1"/>
  <c r="E10" i="11"/>
  <c r="W10" i="12"/>
  <c r="G10" i="11"/>
  <c r="P29" i="5"/>
  <c r="Q29" i="5" s="1"/>
  <c r="M7" i="11"/>
  <c r="L29" i="3"/>
  <c r="M29" i="3" s="1"/>
  <c r="M8" i="11"/>
  <c r="N8" i="11" s="1"/>
  <c r="T7" i="12"/>
  <c r="R7" i="12"/>
  <c r="H7" i="12"/>
  <c r="G10" i="12"/>
  <c r="H10" i="12" s="1"/>
  <c r="R8" i="12"/>
  <c r="Q10" i="12"/>
  <c r="I10" i="12"/>
  <c r="J10" i="12" s="1"/>
  <c r="Q9" i="11" l="1"/>
  <c r="R9" i="11" s="1"/>
  <c r="N9" i="11"/>
  <c r="Q7" i="11"/>
  <c r="R7" i="11" s="1"/>
  <c r="N7" i="11"/>
  <c r="F10" i="11"/>
  <c r="P10" i="11"/>
  <c r="L10" i="11"/>
  <c r="J10" i="11"/>
  <c r="H10" i="11"/>
  <c r="R29" i="5"/>
  <c r="S29" i="5" s="1"/>
  <c r="M10" i="11"/>
  <c r="Q10" i="11" s="1"/>
  <c r="R10" i="11" s="1"/>
  <c r="Q8" i="11"/>
  <c r="R8" i="11" s="1"/>
  <c r="R10" i="12"/>
  <c r="S10" i="12"/>
  <c r="T10" i="12" s="1"/>
  <c r="N10" i="11" l="1"/>
</calcChain>
</file>

<file path=xl/sharedStrings.xml><?xml version="1.0" encoding="utf-8"?>
<sst xmlns="http://schemas.openxmlformats.org/spreadsheetml/2006/main" count="261" uniqueCount="109">
  <si>
    <t>итого</t>
  </si>
  <si>
    <t>1 кл.</t>
  </si>
  <si>
    <t>2 кл.</t>
  </si>
  <si>
    <t>3 кл.</t>
  </si>
  <si>
    <t>4 кл.</t>
  </si>
  <si>
    <t>5 кл</t>
  </si>
  <si>
    <t>6 кл.</t>
  </si>
  <si>
    <t>7 кл.</t>
  </si>
  <si>
    <t>8 кл.</t>
  </si>
  <si>
    <t>9 кл.</t>
  </si>
  <si>
    <t>10 кл.</t>
  </si>
  <si>
    <t>11 кл.</t>
  </si>
  <si>
    <t>Параллели</t>
  </si>
  <si>
    <t>%</t>
  </si>
  <si>
    <t>Р-н</t>
  </si>
  <si>
    <t>МОУ</t>
  </si>
  <si>
    <t>только  завтрак</t>
  </si>
  <si>
    <t xml:space="preserve"> только обед</t>
  </si>
  <si>
    <t>завтрак и обед</t>
  </si>
  <si>
    <t>всего</t>
  </si>
  <si>
    <t>I ст</t>
  </si>
  <si>
    <t>II ст</t>
  </si>
  <si>
    <t>III ст</t>
  </si>
  <si>
    <t>МОУ №</t>
  </si>
  <si>
    <t>количество учащихся, получающих горячее питание за родительскую плату без предварительных заявок (в свободной продаже)</t>
  </si>
  <si>
    <t>Количество учащихся, питающихся только буфетной продукцией</t>
  </si>
  <si>
    <t>Форма 1</t>
  </si>
  <si>
    <t>Форма 2</t>
  </si>
  <si>
    <t>Форма 3</t>
  </si>
  <si>
    <t>Учащиеся из малоимущих семей</t>
  </si>
  <si>
    <t>Отдельные категории учащихся</t>
  </si>
  <si>
    <t xml:space="preserve">Итого учащихся, получающих бесплатное питание </t>
  </si>
  <si>
    <t>Кол-во учащихся из семей, где один или оба родителя являются пенсионерами по старости</t>
  </si>
  <si>
    <t>Кол-во учащихся из семей, где один или оба родителя являются инвалидами 1, 2 группы</t>
  </si>
  <si>
    <t>Кол-во учащихся из семей, находящихся в социально опасном положении</t>
  </si>
  <si>
    <t>Кол-во детей-инвалидов</t>
  </si>
  <si>
    <t>Кол-во учащихся из многодетных семей</t>
  </si>
  <si>
    <t>Всего учащихся отдельных категорий</t>
  </si>
  <si>
    <t>Итого по ОУ</t>
  </si>
  <si>
    <t>Кол-во учащихся  из многодетных малоимущих семей</t>
  </si>
  <si>
    <t>Кол-во учащихся  из малоимущих семей</t>
  </si>
  <si>
    <t xml:space="preserve">Всего учащихся из малоимущих семей </t>
  </si>
  <si>
    <t>1 смена</t>
  </si>
  <si>
    <t>2 смена</t>
  </si>
  <si>
    <t>II ст.</t>
  </si>
  <si>
    <t>ступени</t>
  </si>
  <si>
    <t>Количество учащихся</t>
  </si>
  <si>
    <t>I</t>
  </si>
  <si>
    <t>II</t>
  </si>
  <si>
    <t>III</t>
  </si>
  <si>
    <t xml:space="preserve">Форма заполняется автоматически. </t>
  </si>
  <si>
    <t xml:space="preserve">из них </t>
  </si>
  <si>
    <t>завтрак</t>
  </si>
  <si>
    <t>обед</t>
  </si>
  <si>
    <t>завтраки</t>
  </si>
  <si>
    <t>обеды</t>
  </si>
  <si>
    <t>завтраки и обеды</t>
  </si>
  <si>
    <t>буфет</t>
  </si>
  <si>
    <t>кол-во</t>
  </si>
  <si>
    <t>всего питаются в школе</t>
  </si>
  <si>
    <t>охват основным (горячим)  питанием</t>
  </si>
  <si>
    <t xml:space="preserve">Кол-во учащихся </t>
  </si>
  <si>
    <t>Форма 5</t>
  </si>
  <si>
    <t>Форма 4</t>
  </si>
  <si>
    <t>Директор МОУ  ______________________________________ /_____________________________________________________</t>
  </si>
  <si>
    <t>МП</t>
  </si>
  <si>
    <t>ФИО</t>
  </si>
  <si>
    <t>III ст.</t>
  </si>
  <si>
    <t>учащиеся с ОВЗ</t>
  </si>
  <si>
    <t>количество учащихся</t>
  </si>
  <si>
    <t>Внимание! Выделенные  желтым цветом поля не заполнять!</t>
  </si>
  <si>
    <t>Внимание! Выделенные желтым цветом цветом поля не заполнять! Заполняется автоматически!</t>
  </si>
  <si>
    <t>Кол-во ВИЧ-инфицированных</t>
  </si>
  <si>
    <t>3-х и более разовое питание</t>
  </si>
  <si>
    <t>Всего учащихся с ОВЗ</t>
  </si>
  <si>
    <t xml:space="preserve">питаются в школе </t>
  </si>
  <si>
    <t>получают сухпаек</t>
  </si>
  <si>
    <t>Кол-во детей-инвалидов с ОВЗ</t>
  </si>
  <si>
    <t>Смены</t>
  </si>
  <si>
    <t>только обед</t>
  </si>
  <si>
    <t>Смена</t>
  </si>
  <si>
    <t xml:space="preserve">Учащиеся, получающие одноразовое бесплатное питание </t>
  </si>
  <si>
    <t xml:space="preserve">Итого </t>
  </si>
  <si>
    <t>Кол-во учащихся из многодетных малоимущих семей</t>
  </si>
  <si>
    <t>Кол-во учащихся из малоимущих семей</t>
  </si>
  <si>
    <t>из них получают</t>
  </si>
  <si>
    <t xml:space="preserve">Кол-во детей с ОВЗ без инвалидности </t>
  </si>
  <si>
    <t xml:space="preserve">Кол-во учащихся, получающих двухразовое бесплатное питание </t>
  </si>
  <si>
    <t xml:space="preserve">Кол-во учащихся, получающих трехразовое и более бесплатное питание </t>
  </si>
  <si>
    <t>Учащиеся с ОВЗ (кроме школ с ОВЗ, школ-интернатов с ОВЗ)</t>
  </si>
  <si>
    <t xml:space="preserve">обучаются на дому, питание (сухой паек) не предоставляется  </t>
  </si>
  <si>
    <t>Количество учащихся с ОВЗ, которые</t>
  </si>
  <si>
    <t>Получают сухпаек</t>
  </si>
  <si>
    <t>Информация об организованном  горячем питании учащихся в 1 четверти 2020-2021 учебного года</t>
  </si>
  <si>
    <t>Кол-во учащихся в СОШ</t>
  </si>
  <si>
    <t>Информация о питании учащихся без предварительных заявок (в свободной продаже) в 1 четверти 2020-2021 уч. года</t>
  </si>
  <si>
    <t xml:space="preserve">Количество учащихся, получающих бесплатное питание 1-4 класс, и количество учащихся, получающих организованно горячее питание по предварительным заявкам за родительскую плату </t>
  </si>
  <si>
    <t>Информация о количественном составе различных категорий учащихся на 28.09.2020, получающих бесплатное питание</t>
  </si>
  <si>
    <t>Форма 6</t>
  </si>
  <si>
    <t>5-9 класс</t>
  </si>
  <si>
    <t>10-11 класс</t>
  </si>
  <si>
    <t>Завтрак</t>
  </si>
  <si>
    <t>Обед</t>
  </si>
  <si>
    <t>Информация о цене завтраков и обедов за родительскую плату</t>
  </si>
  <si>
    <t xml:space="preserve">Информация о количественном составе различных категорий учащихся на 28.10.2020, получающих бесплатное питание </t>
  </si>
  <si>
    <t>Показатели эффективности организации питания учащихся в 1 четверти 2020-2021 учебного года</t>
  </si>
  <si>
    <t>Внимание!  Указать в какую смену обучаются 10 и 11 классы</t>
  </si>
  <si>
    <r>
      <t>Инструкция по заполнению формы 1.</t>
    </r>
    <r>
      <rPr>
        <sz val="11"/>
        <rFont val="Times New Roman"/>
        <family val="1"/>
        <charset val="204"/>
      </rPr>
      <t xml:space="preserve"> </t>
    </r>
    <r>
      <rPr>
        <sz val="11"/>
        <color theme="6"/>
        <rFont val="Times New Roman"/>
        <family val="1"/>
        <charset val="204"/>
      </rPr>
      <t>Район и номер учреждения поставьте в первой строке таблицы</t>
    </r>
    <r>
      <rPr>
        <sz val="11"/>
        <rFont val="Times New Roman"/>
        <family val="1"/>
        <charset val="204"/>
      </rPr>
      <t xml:space="preserve">. В 5, 7, 9, 11 столбцах указать среднее ежедневное количество учащихся,  получающих горячее питание (за период с 28.09.2020 по 02.10.2020). </t>
    </r>
  </si>
  <si>
    <t>Инструкция по заполнению формы 2. . В 5, 7, 9 столбцах указать среднее ежедневное количество учащихся,  получающих горячее питание (за период с 28.09.2020 по 02.10.2020). По 1 ступени указываем только буфет.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</si>
</sst>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6"/>
      <name val="Times New Roman"/>
      <family val="1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>
      <alignment vertical="center" wrapText="1"/>
    </xf>
    <xf numFmtId="9" fontId="4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1" fontId="2" fillId="3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" xfId="0" applyFont="1" applyFill="1" applyBorder="1" applyAlignment="1">
      <alignment horizontal="right" vertical="top" wrapText="1"/>
    </xf>
    <xf numFmtId="1" fontId="7" fillId="0" borderId="2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1" fontId="7" fillId="3" borderId="2" xfId="0" applyNumberFormat="1" applyFont="1" applyFill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vertical="top" wrapText="1"/>
    </xf>
    <xf numFmtId="1" fontId="6" fillId="0" borderId="2" xfId="0" applyNumberFormat="1" applyFont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  <protection locked="0"/>
    </xf>
    <xf numFmtId="1" fontId="7" fillId="0" borderId="8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2" xfId="0" applyFont="1" applyFill="1" applyBorder="1" applyAlignment="1">
      <alignment horizontal="right" vertical="top" wrapText="1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3" fillId="6" borderId="7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7" fillId="6" borderId="1" xfId="0" applyFont="1" applyFill="1" applyBorder="1" applyAlignment="1" applyProtection="1">
      <alignment horizontal="center" vertical="top" wrapText="1"/>
      <protection locked="0"/>
    </xf>
    <xf numFmtId="0" fontId="6" fillId="6" borderId="7" xfId="0" applyFont="1" applyFill="1" applyBorder="1" applyAlignment="1" applyProtection="1">
      <alignment horizontal="center" vertical="top" wrapText="1"/>
      <protection locked="0"/>
    </xf>
    <xf numFmtId="0" fontId="6" fillId="6" borderId="6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Fill="1" applyBorder="1" applyAlignment="1" applyProtection="1">
      <alignment horizontal="right" vertical="top" wrapText="1"/>
      <protection locked="0"/>
    </xf>
    <xf numFmtId="1" fontId="6" fillId="0" borderId="2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9" fontId="6" fillId="0" borderId="2" xfId="3" applyFont="1" applyFill="1" applyBorder="1" applyAlignment="1" applyProtection="1">
      <alignment horizontal="right" vertical="top" wrapText="1"/>
      <protection locked="0"/>
    </xf>
    <xf numFmtId="9" fontId="7" fillId="3" borderId="2" xfId="3" applyFont="1" applyFill="1" applyBorder="1" applyAlignment="1" applyProtection="1">
      <alignment horizontal="center" vertical="top" wrapText="1"/>
      <protection locked="0"/>
    </xf>
    <xf numFmtId="9" fontId="2" fillId="3" borderId="2" xfId="3" applyFont="1" applyFill="1" applyBorder="1" applyAlignment="1">
      <alignment horizontal="center" vertical="top" wrapText="1"/>
    </xf>
    <xf numFmtId="0" fontId="7" fillId="8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9" fontId="7" fillId="3" borderId="1" xfId="3" applyFont="1" applyFill="1" applyBorder="1" applyAlignment="1" applyProtection="1">
      <alignment horizontal="center" vertical="top" wrapText="1"/>
      <protection locked="0"/>
    </xf>
    <xf numFmtId="1" fontId="7" fillId="3" borderId="1" xfId="0" applyNumberFormat="1" applyFont="1" applyFill="1" applyBorder="1" applyAlignment="1" applyProtection="1">
      <alignment vertical="top" wrapText="1"/>
      <protection locked="0"/>
    </xf>
    <xf numFmtId="0" fontId="7" fillId="7" borderId="2" xfId="0" applyFont="1" applyFill="1" applyBorder="1" applyAlignment="1" applyProtection="1">
      <alignment vertical="top" wrapText="1"/>
      <protection locked="0"/>
    </xf>
    <xf numFmtId="0" fontId="6" fillId="7" borderId="2" xfId="0" applyFont="1" applyFill="1" applyBorder="1" applyAlignment="1" applyProtection="1">
      <alignment vertical="top" wrapText="1"/>
      <protection locked="0"/>
    </xf>
    <xf numFmtId="9" fontId="7" fillId="7" borderId="2" xfId="3" applyFont="1" applyFill="1" applyBorder="1" applyAlignment="1" applyProtection="1">
      <alignment horizontal="center" vertical="top" wrapText="1"/>
      <protection locked="0"/>
    </xf>
    <xf numFmtId="0" fontId="7" fillId="7" borderId="2" xfId="0" applyFont="1" applyFill="1" applyBorder="1" applyAlignment="1" applyProtection="1">
      <alignment vertical="top" wrapText="1"/>
    </xf>
    <xf numFmtId="1" fontId="7" fillId="7" borderId="2" xfId="0" applyNumberFormat="1" applyFont="1" applyFill="1" applyBorder="1" applyAlignment="1" applyProtection="1">
      <alignment vertical="top" wrapText="1"/>
      <protection locked="0"/>
    </xf>
    <xf numFmtId="0" fontId="3" fillId="7" borderId="4" xfId="0" applyFont="1" applyFill="1" applyBorder="1" applyAlignment="1">
      <alignment horizontal="right" vertical="top" wrapText="1"/>
    </xf>
    <xf numFmtId="0" fontId="2" fillId="7" borderId="4" xfId="0" applyFont="1" applyFill="1" applyBorder="1" applyAlignment="1">
      <alignment horizontal="right" vertical="top" wrapText="1"/>
    </xf>
    <xf numFmtId="0" fontId="12" fillId="0" borderId="0" xfId="0" applyFont="1"/>
    <xf numFmtId="0" fontId="0" fillId="0" borderId="2" xfId="0" applyBorder="1"/>
    <xf numFmtId="0" fontId="12" fillId="0" borderId="2" xfId="0" applyFont="1" applyBorder="1"/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" vertical="top" wrapText="1"/>
    </xf>
    <xf numFmtId="0" fontId="3" fillId="9" borderId="0" xfId="0" applyFont="1" applyFill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6" borderId="7" xfId="0" applyFont="1" applyFill="1" applyBorder="1" applyAlignment="1" applyProtection="1">
      <alignment vertical="top" wrapText="1"/>
      <protection locked="0"/>
    </xf>
    <xf numFmtId="0" fontId="7" fillId="6" borderId="6" xfId="0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" xfId="2"/>
    <cellStyle name="Процентный" xfId="3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yachkova-ne\&#1056;&#1072;&#1073;&#1086;&#1095;&#1080;&#1081;%20&#1089;&#1090;&#1086;&#1083;\&#1055;&#1080;&#1089;&#1100;&#1084;&#1072;\&#1055;&#1080;&#1089;&#1100;&#1084;&#1072;%202014.04\Documents%20and%20Settings\selivanova-ta\Documentum\Viewed\&#1092;&#1086;&#1088;&#1084;&#1103;%20&#1076;&#1083;&#1103;%20&#1084;&#1086;&#1085;&#1080;&#1090;&#1086;&#1088;&#1080;&#1085;&#1075;&#1072;%20&#1079;&#1072;%201%20&#1095;&#1077;&#1090;&#1074;&#1077;&#1088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охват организованым питанием"/>
      <sheetName val="2. охват без предв. заяв."/>
      <sheetName val="3. Бесплатное питание"/>
      <sheetName val="4 Показатели эффективности"/>
      <sheetName val="нат.нормы 1 ст. з."/>
      <sheetName val="нат. нормы 1 ст. о."/>
      <sheetName val="нат. нормы 2 ст з"/>
      <sheetName val="нат. нормы 2, 3 ст. о."/>
      <sheetName val="Лист1"/>
    </sheetNames>
    <sheetDataSet>
      <sheetData sheetId="0">
        <row r="6">
          <cell r="A6" t="str">
            <v xml:space="preserve"> </v>
          </cell>
          <cell r="B6" t="str">
            <v xml:space="preserve"> 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pane ySplit="6" topLeftCell="A28" activePane="bottomLeft" state="frozen"/>
      <selection pane="bottomLeft" activeCell="S13" sqref="S13"/>
    </sheetView>
  </sheetViews>
  <sheetFormatPr defaultRowHeight="15" x14ac:dyDescent="0.2"/>
  <cols>
    <col min="1" max="1" width="4.5703125" style="77" customWidth="1"/>
    <col min="2" max="2" width="7" style="77" customWidth="1"/>
    <col min="3" max="3" width="6.85546875" style="18" bestFit="1" customWidth="1"/>
    <col min="4" max="4" width="9.28515625" style="18" customWidth="1"/>
    <col min="5" max="5" width="8.42578125" style="18" customWidth="1"/>
    <col min="6" max="6" width="6.28515625" style="18" customWidth="1"/>
    <col min="7" max="7" width="9" style="18" bestFit="1" customWidth="1"/>
    <col min="8" max="8" width="6.7109375" style="18" bestFit="1" customWidth="1"/>
    <col min="9" max="9" width="9" style="18" bestFit="1" customWidth="1"/>
    <col min="10" max="10" width="9.5703125" style="18" customWidth="1"/>
    <col min="11" max="11" width="9" style="18" bestFit="1" customWidth="1"/>
    <col min="12" max="12" width="9.42578125" style="18" bestFit="1" customWidth="1"/>
    <col min="13" max="13" width="9" style="18" bestFit="1" customWidth="1"/>
    <col min="14" max="14" width="7.140625" style="18" customWidth="1"/>
    <col min="15" max="15" width="9" style="18" bestFit="1" customWidth="1"/>
    <col min="16" max="16" width="9.85546875" style="18" customWidth="1"/>
    <col min="17" max="17" width="9.5703125" style="18" customWidth="1"/>
    <col min="18" max="18" width="13.140625" style="18" customWidth="1"/>
    <col min="19" max="24" width="9.140625" style="18"/>
    <col min="25" max="16384" width="9.140625" style="19"/>
  </cols>
  <sheetData>
    <row r="1" spans="1:18" ht="20.25" customHeight="1" x14ac:dyDescent="0.2">
      <c r="A1" s="112" t="s">
        <v>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8" x14ac:dyDescent="0.2">
      <c r="A2" s="117" t="s">
        <v>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20"/>
      <c r="Q2" s="20"/>
      <c r="R2" s="20"/>
    </row>
    <row r="3" spans="1:18" x14ac:dyDescent="0.2">
      <c r="A3" s="53"/>
      <c r="B3" s="53"/>
      <c r="C3" s="49"/>
      <c r="D3" s="49"/>
      <c r="E3" s="49"/>
      <c r="F3" s="40"/>
      <c r="G3" s="40"/>
      <c r="H3" s="40"/>
      <c r="I3" s="40"/>
      <c r="J3" s="40"/>
      <c r="K3" s="40"/>
      <c r="L3" s="40"/>
      <c r="M3" s="40"/>
      <c r="N3" s="40"/>
      <c r="O3" s="40"/>
      <c r="P3" s="20"/>
      <c r="Q3" s="20"/>
      <c r="R3" s="20"/>
    </row>
    <row r="4" spans="1:18" ht="54.75" customHeight="1" x14ac:dyDescent="0.2">
      <c r="A4" s="118" t="s">
        <v>14</v>
      </c>
      <c r="B4" s="118" t="s">
        <v>23</v>
      </c>
      <c r="C4" s="118" t="s">
        <v>12</v>
      </c>
      <c r="D4" s="118" t="s">
        <v>78</v>
      </c>
      <c r="E4" s="118" t="s">
        <v>61</v>
      </c>
      <c r="F4" s="120" t="s">
        <v>96</v>
      </c>
      <c r="G4" s="121"/>
      <c r="H4" s="121"/>
      <c r="I4" s="121"/>
      <c r="J4" s="121"/>
      <c r="K4" s="121"/>
      <c r="L4" s="121"/>
      <c r="M4" s="121"/>
      <c r="N4" s="121"/>
      <c r="O4" s="122"/>
    </row>
    <row r="5" spans="1:18" ht="62.25" customHeight="1" x14ac:dyDescent="0.2">
      <c r="A5" s="119"/>
      <c r="B5" s="119"/>
      <c r="C5" s="119"/>
      <c r="D5" s="119"/>
      <c r="E5" s="119"/>
      <c r="F5" s="21" t="s">
        <v>16</v>
      </c>
      <c r="G5" s="23" t="s">
        <v>13</v>
      </c>
      <c r="H5" s="21" t="s">
        <v>79</v>
      </c>
      <c r="I5" s="23" t="s">
        <v>13</v>
      </c>
      <c r="J5" s="111" t="s">
        <v>18</v>
      </c>
      <c r="K5" s="23" t="s">
        <v>13</v>
      </c>
      <c r="L5" s="23" t="s">
        <v>73</v>
      </c>
      <c r="M5" s="23" t="s">
        <v>13</v>
      </c>
      <c r="N5" s="21" t="s">
        <v>19</v>
      </c>
      <c r="O5" s="23" t="s">
        <v>13</v>
      </c>
    </row>
    <row r="6" spans="1:18" ht="13.5" customHeight="1" x14ac:dyDescent="0.2">
      <c r="A6" s="54">
        <v>1</v>
      </c>
      <c r="B6" s="54">
        <v>2</v>
      </c>
      <c r="C6" s="21">
        <v>3</v>
      </c>
      <c r="D6" s="21"/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</row>
    <row r="7" spans="1:18" x14ac:dyDescent="0.2">
      <c r="A7" s="93"/>
      <c r="B7" s="93"/>
      <c r="C7" s="25" t="s">
        <v>1</v>
      </c>
      <c r="D7" s="25" t="s">
        <v>42</v>
      </c>
      <c r="E7" s="24">
        <v>115</v>
      </c>
      <c r="F7" s="24">
        <v>112</v>
      </c>
      <c r="G7" s="91">
        <f>F7/$E7</f>
        <v>0.97391304347826091</v>
      </c>
      <c r="H7" s="24">
        <v>0</v>
      </c>
      <c r="I7" s="91">
        <f>H7/$E7</f>
        <v>0</v>
      </c>
      <c r="J7" s="24">
        <v>0</v>
      </c>
      <c r="K7" s="91">
        <f>J7/$E7</f>
        <v>0</v>
      </c>
      <c r="L7" s="24">
        <v>0</v>
      </c>
      <c r="M7" s="91">
        <f>L7/$E7</f>
        <v>0</v>
      </c>
      <c r="N7" s="26">
        <f t="shared" ref="N7:N29" si="0">F7+H7+J7+L7</f>
        <v>112</v>
      </c>
      <c r="O7" s="91">
        <f>N7/$E7</f>
        <v>0.97391304347826091</v>
      </c>
    </row>
    <row r="8" spans="1:18" x14ac:dyDescent="0.2">
      <c r="A8" s="74"/>
      <c r="B8" s="74"/>
      <c r="C8" s="25"/>
      <c r="D8" s="25" t="s">
        <v>43</v>
      </c>
      <c r="E8" s="24">
        <v>0</v>
      </c>
      <c r="F8" s="24">
        <v>0</v>
      </c>
      <c r="G8" s="91" t="e">
        <f t="shared" ref="G8:G29" si="1">F8/$E8</f>
        <v>#DIV/0!</v>
      </c>
      <c r="H8" s="24">
        <v>0</v>
      </c>
      <c r="I8" s="91" t="e">
        <f t="shared" ref="I8:I29" si="2">H8/$E8</f>
        <v>#DIV/0!</v>
      </c>
      <c r="J8" s="24">
        <v>0</v>
      </c>
      <c r="K8" s="91" t="e">
        <f t="shared" ref="K8:K29" si="3">J8/$E8</f>
        <v>#DIV/0!</v>
      </c>
      <c r="L8" s="24">
        <v>0</v>
      </c>
      <c r="M8" s="91" t="e">
        <f t="shared" ref="M8:M29" si="4">L8/$E8</f>
        <v>#DIV/0!</v>
      </c>
      <c r="N8" s="26">
        <f t="shared" si="0"/>
        <v>0</v>
      </c>
      <c r="O8" s="91" t="e">
        <f t="shared" ref="O8:O29" si="5">N8/$E8</f>
        <v>#DIV/0!</v>
      </c>
    </row>
    <row r="9" spans="1:18" x14ac:dyDescent="0.2">
      <c r="A9" s="75"/>
      <c r="B9" s="75"/>
      <c r="C9" s="25" t="s">
        <v>2</v>
      </c>
      <c r="D9" s="25" t="s">
        <v>42</v>
      </c>
      <c r="E9" s="24">
        <v>26</v>
      </c>
      <c r="F9" s="24">
        <v>25</v>
      </c>
      <c r="G9" s="91">
        <f t="shared" si="1"/>
        <v>0.96153846153846156</v>
      </c>
      <c r="H9" s="24">
        <v>0</v>
      </c>
      <c r="I9" s="91">
        <f t="shared" si="2"/>
        <v>0</v>
      </c>
      <c r="J9" s="24">
        <v>0</v>
      </c>
      <c r="K9" s="91">
        <f t="shared" si="3"/>
        <v>0</v>
      </c>
      <c r="L9" s="24">
        <v>0</v>
      </c>
      <c r="M9" s="91">
        <f t="shared" si="4"/>
        <v>0</v>
      </c>
      <c r="N9" s="26">
        <f t="shared" si="0"/>
        <v>25</v>
      </c>
      <c r="O9" s="91">
        <f t="shared" si="5"/>
        <v>0.96153846153846156</v>
      </c>
    </row>
    <row r="10" spans="1:18" x14ac:dyDescent="0.2">
      <c r="A10" s="75"/>
      <c r="B10" s="75"/>
      <c r="C10" s="25"/>
      <c r="D10" s="25" t="s">
        <v>43</v>
      </c>
      <c r="E10" s="24">
        <v>100</v>
      </c>
      <c r="F10" s="24">
        <v>0</v>
      </c>
      <c r="G10" s="91">
        <f t="shared" si="1"/>
        <v>0</v>
      </c>
      <c r="H10" s="24">
        <v>100</v>
      </c>
      <c r="I10" s="91">
        <f t="shared" si="2"/>
        <v>1</v>
      </c>
      <c r="J10" s="24">
        <v>0</v>
      </c>
      <c r="K10" s="91">
        <f t="shared" si="3"/>
        <v>0</v>
      </c>
      <c r="L10" s="24">
        <v>0</v>
      </c>
      <c r="M10" s="91">
        <f t="shared" si="4"/>
        <v>0</v>
      </c>
      <c r="N10" s="26">
        <f t="shared" si="0"/>
        <v>100</v>
      </c>
      <c r="O10" s="91">
        <f t="shared" si="5"/>
        <v>1</v>
      </c>
    </row>
    <row r="11" spans="1:18" x14ac:dyDescent="0.2">
      <c r="A11" s="75"/>
      <c r="B11" s="75"/>
      <c r="C11" s="25" t="s">
        <v>3</v>
      </c>
      <c r="D11" s="25" t="s">
        <v>42</v>
      </c>
      <c r="E11" s="24">
        <v>29</v>
      </c>
      <c r="F11" s="24">
        <v>29</v>
      </c>
      <c r="G11" s="91">
        <f t="shared" si="1"/>
        <v>1</v>
      </c>
      <c r="H11" s="24">
        <v>0</v>
      </c>
      <c r="I11" s="91">
        <f t="shared" si="2"/>
        <v>0</v>
      </c>
      <c r="J11" s="24">
        <v>0</v>
      </c>
      <c r="K11" s="91">
        <f t="shared" si="3"/>
        <v>0</v>
      </c>
      <c r="L11" s="24">
        <v>0</v>
      </c>
      <c r="M11" s="91">
        <f t="shared" si="4"/>
        <v>0</v>
      </c>
      <c r="N11" s="26">
        <f t="shared" si="0"/>
        <v>29</v>
      </c>
      <c r="O11" s="91">
        <f t="shared" si="5"/>
        <v>1</v>
      </c>
    </row>
    <row r="12" spans="1:18" x14ac:dyDescent="0.2">
      <c r="A12" s="75"/>
      <c r="B12" s="75"/>
      <c r="C12" s="25"/>
      <c r="D12" s="25" t="s">
        <v>43</v>
      </c>
      <c r="E12" s="24">
        <v>90</v>
      </c>
      <c r="F12" s="24">
        <v>0</v>
      </c>
      <c r="G12" s="91">
        <f t="shared" si="1"/>
        <v>0</v>
      </c>
      <c r="H12" s="24">
        <v>85</v>
      </c>
      <c r="I12" s="91">
        <f t="shared" si="2"/>
        <v>0.94444444444444442</v>
      </c>
      <c r="J12" s="24">
        <v>5</v>
      </c>
      <c r="K12" s="91">
        <f t="shared" si="3"/>
        <v>5.5555555555555552E-2</v>
      </c>
      <c r="L12" s="24">
        <v>0</v>
      </c>
      <c r="M12" s="91">
        <f t="shared" si="4"/>
        <v>0</v>
      </c>
      <c r="N12" s="26">
        <f t="shared" si="0"/>
        <v>90</v>
      </c>
      <c r="O12" s="91">
        <f t="shared" si="5"/>
        <v>1</v>
      </c>
    </row>
    <row r="13" spans="1:18" x14ac:dyDescent="0.2">
      <c r="A13" s="75"/>
      <c r="B13" s="75"/>
      <c r="C13" s="25" t="s">
        <v>4</v>
      </c>
      <c r="D13" s="25" t="s">
        <v>42</v>
      </c>
      <c r="E13" s="24">
        <v>72</v>
      </c>
      <c r="F13" s="24">
        <v>67</v>
      </c>
      <c r="G13" s="91">
        <f t="shared" si="1"/>
        <v>0.93055555555555558</v>
      </c>
      <c r="H13" s="24">
        <v>0</v>
      </c>
      <c r="I13" s="91">
        <f t="shared" si="2"/>
        <v>0</v>
      </c>
      <c r="J13" s="24">
        <v>5</v>
      </c>
      <c r="K13" s="91">
        <f t="shared" si="3"/>
        <v>6.9444444444444448E-2</v>
      </c>
      <c r="L13" s="24">
        <v>0</v>
      </c>
      <c r="M13" s="91">
        <f t="shared" si="4"/>
        <v>0</v>
      </c>
      <c r="N13" s="26">
        <f t="shared" si="0"/>
        <v>72</v>
      </c>
      <c r="O13" s="91">
        <f t="shared" si="5"/>
        <v>1</v>
      </c>
    </row>
    <row r="14" spans="1:18" x14ac:dyDescent="0.2">
      <c r="A14" s="75"/>
      <c r="B14" s="75"/>
      <c r="C14" s="25"/>
      <c r="D14" s="25" t="s">
        <v>43</v>
      </c>
      <c r="E14" s="24">
        <v>47</v>
      </c>
      <c r="F14" s="24">
        <v>0</v>
      </c>
      <c r="G14" s="91">
        <f t="shared" si="1"/>
        <v>0</v>
      </c>
      <c r="H14" s="24">
        <v>44</v>
      </c>
      <c r="I14" s="91">
        <f t="shared" si="2"/>
        <v>0.93617021276595747</v>
      </c>
      <c r="J14" s="24">
        <v>3</v>
      </c>
      <c r="K14" s="91">
        <f t="shared" si="3"/>
        <v>6.3829787234042548E-2</v>
      </c>
      <c r="L14" s="24">
        <v>0</v>
      </c>
      <c r="M14" s="91">
        <f t="shared" si="4"/>
        <v>0</v>
      </c>
      <c r="N14" s="26">
        <f t="shared" si="0"/>
        <v>47</v>
      </c>
      <c r="O14" s="91">
        <f t="shared" si="5"/>
        <v>1</v>
      </c>
    </row>
    <row r="15" spans="1:18" x14ac:dyDescent="0.2">
      <c r="A15" s="75"/>
      <c r="B15" s="75"/>
      <c r="C15" s="25" t="s">
        <v>20</v>
      </c>
      <c r="D15" s="25"/>
      <c r="E15" s="27">
        <f>SUM(E7:E14)</f>
        <v>479</v>
      </c>
      <c r="F15" s="26">
        <f>SUM(F7:F14)</f>
        <v>233</v>
      </c>
      <c r="G15" s="91">
        <f t="shared" si="1"/>
        <v>0.48643006263048016</v>
      </c>
      <c r="H15" s="26">
        <f>SUM(H7:H14)</f>
        <v>229</v>
      </c>
      <c r="I15" s="91">
        <f t="shared" si="2"/>
        <v>0.47807933194154489</v>
      </c>
      <c r="J15" s="26">
        <f>SUM(J7:J14)</f>
        <v>13</v>
      </c>
      <c r="K15" s="91">
        <f t="shared" si="3"/>
        <v>2.7139874739039668E-2</v>
      </c>
      <c r="L15" s="26">
        <f>SUM(L7:L14)</f>
        <v>0</v>
      </c>
      <c r="M15" s="91">
        <f t="shared" si="4"/>
        <v>0</v>
      </c>
      <c r="N15" s="26">
        <f t="shared" si="0"/>
        <v>475</v>
      </c>
      <c r="O15" s="91">
        <f t="shared" si="5"/>
        <v>0.99164926931106467</v>
      </c>
    </row>
    <row r="16" spans="1:18" x14ac:dyDescent="0.2">
      <c r="A16" s="75"/>
      <c r="B16" s="75"/>
      <c r="C16" s="25" t="s">
        <v>5</v>
      </c>
      <c r="D16" s="25" t="s">
        <v>42</v>
      </c>
      <c r="E16" s="24">
        <v>108</v>
      </c>
      <c r="F16" s="24">
        <v>67</v>
      </c>
      <c r="G16" s="91">
        <f t="shared" si="1"/>
        <v>0.62037037037037035</v>
      </c>
      <c r="H16" s="24">
        <v>2</v>
      </c>
      <c r="I16" s="91">
        <f t="shared" si="2"/>
        <v>1.8518518518518517E-2</v>
      </c>
      <c r="J16" s="24">
        <v>0</v>
      </c>
      <c r="K16" s="91">
        <f t="shared" si="3"/>
        <v>0</v>
      </c>
      <c r="L16" s="24">
        <v>0</v>
      </c>
      <c r="M16" s="91">
        <f t="shared" si="4"/>
        <v>0</v>
      </c>
      <c r="N16" s="26">
        <f t="shared" si="0"/>
        <v>69</v>
      </c>
      <c r="O16" s="91">
        <f t="shared" si="5"/>
        <v>0.63888888888888884</v>
      </c>
    </row>
    <row r="17" spans="1:24" x14ac:dyDescent="0.2">
      <c r="A17" s="75"/>
      <c r="B17" s="75"/>
      <c r="C17" s="25"/>
      <c r="D17" s="25" t="s">
        <v>43</v>
      </c>
      <c r="E17" s="24">
        <v>0</v>
      </c>
      <c r="F17" s="24">
        <v>0</v>
      </c>
      <c r="G17" s="91" t="e">
        <f t="shared" si="1"/>
        <v>#DIV/0!</v>
      </c>
      <c r="H17" s="24">
        <v>0</v>
      </c>
      <c r="I17" s="91" t="e">
        <f t="shared" si="2"/>
        <v>#DIV/0!</v>
      </c>
      <c r="J17" s="24">
        <v>0</v>
      </c>
      <c r="K17" s="91" t="e">
        <f t="shared" si="3"/>
        <v>#DIV/0!</v>
      </c>
      <c r="L17" s="24">
        <v>0</v>
      </c>
      <c r="M17" s="91" t="e">
        <f t="shared" si="4"/>
        <v>#DIV/0!</v>
      </c>
      <c r="N17" s="26">
        <f t="shared" si="0"/>
        <v>0</v>
      </c>
      <c r="O17" s="91" t="e">
        <f t="shared" si="5"/>
        <v>#DIV/0!</v>
      </c>
    </row>
    <row r="18" spans="1:24" x14ac:dyDescent="0.2">
      <c r="A18" s="75"/>
      <c r="B18" s="75"/>
      <c r="C18" s="28" t="s">
        <v>6</v>
      </c>
      <c r="D18" s="25" t="s">
        <v>42</v>
      </c>
      <c r="E18" s="24">
        <v>0</v>
      </c>
      <c r="F18" s="24">
        <v>0</v>
      </c>
      <c r="G18" s="91" t="e">
        <f t="shared" si="1"/>
        <v>#DIV/0!</v>
      </c>
      <c r="H18" s="24">
        <v>0</v>
      </c>
      <c r="I18" s="91" t="e">
        <f t="shared" si="2"/>
        <v>#DIV/0!</v>
      </c>
      <c r="J18" s="24">
        <v>0</v>
      </c>
      <c r="K18" s="91" t="e">
        <f t="shared" si="3"/>
        <v>#DIV/0!</v>
      </c>
      <c r="L18" s="24">
        <v>0</v>
      </c>
      <c r="M18" s="91" t="e">
        <f t="shared" si="4"/>
        <v>#DIV/0!</v>
      </c>
      <c r="N18" s="26">
        <f t="shared" si="0"/>
        <v>0</v>
      </c>
      <c r="O18" s="91" t="e">
        <f t="shared" si="5"/>
        <v>#DIV/0!</v>
      </c>
    </row>
    <row r="19" spans="1:24" x14ac:dyDescent="0.2">
      <c r="A19" s="75"/>
      <c r="B19" s="75"/>
      <c r="C19" s="28"/>
      <c r="D19" s="25" t="s">
        <v>43</v>
      </c>
      <c r="E19" s="24">
        <v>109</v>
      </c>
      <c r="F19" s="24">
        <v>53</v>
      </c>
      <c r="G19" s="91">
        <f t="shared" si="1"/>
        <v>0.48623853211009177</v>
      </c>
      <c r="H19" s="24">
        <v>2</v>
      </c>
      <c r="I19" s="91">
        <f t="shared" si="2"/>
        <v>1.834862385321101E-2</v>
      </c>
      <c r="J19" s="24">
        <v>0</v>
      </c>
      <c r="K19" s="91">
        <f t="shared" si="3"/>
        <v>0</v>
      </c>
      <c r="L19" s="24">
        <v>0</v>
      </c>
      <c r="M19" s="91">
        <f t="shared" si="4"/>
        <v>0</v>
      </c>
      <c r="N19" s="26">
        <f t="shared" si="0"/>
        <v>55</v>
      </c>
      <c r="O19" s="91">
        <f t="shared" si="5"/>
        <v>0.50458715596330272</v>
      </c>
    </row>
    <row r="20" spans="1:24" x14ac:dyDescent="0.2">
      <c r="A20" s="75"/>
      <c r="B20" s="75"/>
      <c r="C20" s="28" t="s">
        <v>7</v>
      </c>
      <c r="D20" s="25" t="s">
        <v>42</v>
      </c>
      <c r="E20" s="24">
        <v>0</v>
      </c>
      <c r="F20" s="24">
        <v>0</v>
      </c>
      <c r="G20" s="91" t="e">
        <f t="shared" si="1"/>
        <v>#DIV/0!</v>
      </c>
      <c r="H20" s="24">
        <v>0</v>
      </c>
      <c r="I20" s="91" t="e">
        <f t="shared" si="2"/>
        <v>#DIV/0!</v>
      </c>
      <c r="J20" s="24">
        <v>0</v>
      </c>
      <c r="K20" s="91" t="e">
        <f t="shared" si="3"/>
        <v>#DIV/0!</v>
      </c>
      <c r="L20" s="24">
        <v>0</v>
      </c>
      <c r="M20" s="91" t="e">
        <f t="shared" si="4"/>
        <v>#DIV/0!</v>
      </c>
      <c r="N20" s="26">
        <f t="shared" si="0"/>
        <v>0</v>
      </c>
      <c r="O20" s="91" t="e">
        <f t="shared" si="5"/>
        <v>#DIV/0!</v>
      </c>
    </row>
    <row r="21" spans="1:24" x14ac:dyDescent="0.2">
      <c r="A21" s="75"/>
      <c r="B21" s="75"/>
      <c r="C21" s="28"/>
      <c r="D21" s="25" t="s">
        <v>43</v>
      </c>
      <c r="E21" s="24">
        <v>81</v>
      </c>
      <c r="F21" s="24">
        <v>34</v>
      </c>
      <c r="G21" s="91">
        <f t="shared" si="1"/>
        <v>0.41975308641975306</v>
      </c>
      <c r="H21" s="24">
        <v>5</v>
      </c>
      <c r="I21" s="91">
        <f t="shared" si="2"/>
        <v>6.1728395061728392E-2</v>
      </c>
      <c r="J21" s="24">
        <v>0</v>
      </c>
      <c r="K21" s="91">
        <f t="shared" si="3"/>
        <v>0</v>
      </c>
      <c r="L21" s="24">
        <v>0</v>
      </c>
      <c r="M21" s="91">
        <f t="shared" si="4"/>
        <v>0</v>
      </c>
      <c r="N21" s="26">
        <f t="shared" si="0"/>
        <v>39</v>
      </c>
      <c r="O21" s="91">
        <f t="shared" si="5"/>
        <v>0.48148148148148145</v>
      </c>
    </row>
    <row r="22" spans="1:24" x14ac:dyDescent="0.2">
      <c r="A22" s="75"/>
      <c r="B22" s="75"/>
      <c r="C22" s="28" t="s">
        <v>8</v>
      </c>
      <c r="D22" s="25" t="s">
        <v>42</v>
      </c>
      <c r="E22" s="24">
        <v>0</v>
      </c>
      <c r="F22" s="24">
        <v>0</v>
      </c>
      <c r="G22" s="91" t="e">
        <f t="shared" si="1"/>
        <v>#DIV/0!</v>
      </c>
      <c r="H22" s="24">
        <v>0</v>
      </c>
      <c r="I22" s="91" t="e">
        <f t="shared" si="2"/>
        <v>#DIV/0!</v>
      </c>
      <c r="J22" s="24">
        <v>0</v>
      </c>
      <c r="K22" s="91" t="e">
        <f t="shared" si="3"/>
        <v>#DIV/0!</v>
      </c>
      <c r="L22" s="24">
        <v>0</v>
      </c>
      <c r="M22" s="91" t="e">
        <f t="shared" si="4"/>
        <v>#DIV/0!</v>
      </c>
      <c r="N22" s="26">
        <f t="shared" si="0"/>
        <v>0</v>
      </c>
      <c r="O22" s="91" t="e">
        <f t="shared" si="5"/>
        <v>#DIV/0!</v>
      </c>
    </row>
    <row r="23" spans="1:24" x14ac:dyDescent="0.2">
      <c r="A23" s="75"/>
      <c r="B23" s="75"/>
      <c r="C23" s="28"/>
      <c r="D23" s="25" t="s">
        <v>43</v>
      </c>
      <c r="E23" s="24">
        <v>74</v>
      </c>
      <c r="F23" s="24">
        <v>27</v>
      </c>
      <c r="G23" s="91">
        <f t="shared" si="1"/>
        <v>0.36486486486486486</v>
      </c>
      <c r="H23" s="24">
        <v>0</v>
      </c>
      <c r="I23" s="91">
        <f t="shared" si="2"/>
        <v>0</v>
      </c>
      <c r="J23" s="24">
        <v>0</v>
      </c>
      <c r="K23" s="91">
        <f t="shared" si="3"/>
        <v>0</v>
      </c>
      <c r="L23" s="24">
        <v>0</v>
      </c>
      <c r="M23" s="91">
        <f t="shared" si="4"/>
        <v>0</v>
      </c>
      <c r="N23" s="26">
        <f t="shared" si="0"/>
        <v>27</v>
      </c>
      <c r="O23" s="91">
        <f t="shared" si="5"/>
        <v>0.36486486486486486</v>
      </c>
    </row>
    <row r="24" spans="1:24" x14ac:dyDescent="0.2">
      <c r="A24" s="75"/>
      <c r="B24" s="75"/>
      <c r="C24" s="28" t="s">
        <v>9</v>
      </c>
      <c r="D24" s="25" t="s">
        <v>42</v>
      </c>
      <c r="E24" s="24">
        <v>67</v>
      </c>
      <c r="F24" s="24">
        <v>16</v>
      </c>
      <c r="G24" s="91">
        <f t="shared" si="1"/>
        <v>0.23880597014925373</v>
      </c>
      <c r="H24" s="24">
        <v>0</v>
      </c>
      <c r="I24" s="91">
        <f t="shared" si="2"/>
        <v>0</v>
      </c>
      <c r="J24" s="24">
        <v>0</v>
      </c>
      <c r="K24" s="91">
        <f t="shared" si="3"/>
        <v>0</v>
      </c>
      <c r="L24" s="24">
        <v>0</v>
      </c>
      <c r="M24" s="91">
        <f t="shared" si="4"/>
        <v>0</v>
      </c>
      <c r="N24" s="26">
        <f t="shared" si="0"/>
        <v>16</v>
      </c>
      <c r="O24" s="91">
        <f t="shared" si="5"/>
        <v>0.23880597014925373</v>
      </c>
    </row>
    <row r="25" spans="1:24" x14ac:dyDescent="0.2">
      <c r="A25" s="75"/>
      <c r="B25" s="75"/>
      <c r="C25" s="28" t="s">
        <v>21</v>
      </c>
      <c r="D25" s="28"/>
      <c r="E25" s="27">
        <f>SUM(E16:E24)</f>
        <v>439</v>
      </c>
      <c r="F25" s="27">
        <f>SUM(F16:F24)</f>
        <v>197</v>
      </c>
      <c r="G25" s="91">
        <f t="shared" si="1"/>
        <v>0.44874715261958997</v>
      </c>
      <c r="H25" s="27">
        <f>SUM(H16:H24)</f>
        <v>9</v>
      </c>
      <c r="I25" s="91">
        <f t="shared" si="2"/>
        <v>2.0501138952164009E-2</v>
      </c>
      <c r="J25" s="27">
        <f>SUM(J16:J24)</f>
        <v>0</v>
      </c>
      <c r="K25" s="91">
        <f t="shared" si="3"/>
        <v>0</v>
      </c>
      <c r="L25" s="26">
        <f>SUM(L16:L24)</f>
        <v>0</v>
      </c>
      <c r="M25" s="91">
        <f t="shared" si="4"/>
        <v>0</v>
      </c>
      <c r="N25" s="26">
        <f t="shared" si="0"/>
        <v>206</v>
      </c>
      <c r="O25" s="91">
        <f t="shared" si="5"/>
        <v>0.46924829157175396</v>
      </c>
    </row>
    <row r="26" spans="1:24" ht="14.25" customHeight="1" x14ac:dyDescent="0.2">
      <c r="A26" s="75"/>
      <c r="B26" s="75"/>
      <c r="C26" s="28" t="s">
        <v>10</v>
      </c>
      <c r="D26" s="25" t="s">
        <v>42</v>
      </c>
      <c r="E26" s="24">
        <v>11</v>
      </c>
      <c r="F26" s="29">
        <v>2</v>
      </c>
      <c r="G26" s="91">
        <f t="shared" si="1"/>
        <v>0.18181818181818182</v>
      </c>
      <c r="H26" s="29">
        <v>0</v>
      </c>
      <c r="I26" s="91">
        <f t="shared" si="2"/>
        <v>0</v>
      </c>
      <c r="J26" s="29">
        <v>0</v>
      </c>
      <c r="K26" s="91">
        <f t="shared" si="3"/>
        <v>0</v>
      </c>
      <c r="L26" s="29">
        <v>0</v>
      </c>
      <c r="M26" s="91">
        <f t="shared" si="4"/>
        <v>0</v>
      </c>
      <c r="N26" s="26">
        <f t="shared" si="0"/>
        <v>2</v>
      </c>
      <c r="O26" s="91">
        <f t="shared" si="5"/>
        <v>0.18181818181818182</v>
      </c>
    </row>
    <row r="27" spans="1:24" ht="15.75" customHeight="1" x14ac:dyDescent="0.2">
      <c r="A27" s="75"/>
      <c r="B27" s="75"/>
      <c r="C27" s="28" t="s">
        <v>11</v>
      </c>
      <c r="D27" s="25" t="s">
        <v>42</v>
      </c>
      <c r="E27" s="24">
        <v>25</v>
      </c>
      <c r="F27" s="29">
        <v>6</v>
      </c>
      <c r="G27" s="91">
        <f t="shared" si="1"/>
        <v>0.24</v>
      </c>
      <c r="H27" s="29">
        <v>0</v>
      </c>
      <c r="I27" s="91">
        <f t="shared" si="2"/>
        <v>0</v>
      </c>
      <c r="J27" s="29">
        <v>0</v>
      </c>
      <c r="K27" s="91">
        <f t="shared" si="3"/>
        <v>0</v>
      </c>
      <c r="L27" s="29">
        <v>0</v>
      </c>
      <c r="M27" s="91">
        <f t="shared" si="4"/>
        <v>0</v>
      </c>
      <c r="N27" s="26">
        <f t="shared" si="0"/>
        <v>6</v>
      </c>
      <c r="O27" s="91">
        <f t="shared" si="5"/>
        <v>0.24</v>
      </c>
    </row>
    <row r="28" spans="1:24" x14ac:dyDescent="0.2">
      <c r="A28" s="75"/>
      <c r="B28" s="75"/>
      <c r="C28" s="28" t="s">
        <v>22</v>
      </c>
      <c r="D28" s="28"/>
      <c r="E28" s="27">
        <f>SUM(E26:E27)</f>
        <v>36</v>
      </c>
      <c r="F28" s="26">
        <f>SUM(F26:F27)</f>
        <v>8</v>
      </c>
      <c r="G28" s="91">
        <f t="shared" si="1"/>
        <v>0.22222222222222221</v>
      </c>
      <c r="H28" s="26">
        <f>SUM(H26:H27)</f>
        <v>0</v>
      </c>
      <c r="I28" s="91">
        <f t="shared" si="2"/>
        <v>0</v>
      </c>
      <c r="J28" s="26">
        <f>SUM(J26:J27)</f>
        <v>0</v>
      </c>
      <c r="K28" s="91">
        <f t="shared" si="3"/>
        <v>0</v>
      </c>
      <c r="L28" s="26">
        <f>SUM(L26:L27)</f>
        <v>0</v>
      </c>
      <c r="M28" s="91">
        <f t="shared" si="4"/>
        <v>0</v>
      </c>
      <c r="N28" s="26">
        <f t="shared" si="0"/>
        <v>8</v>
      </c>
      <c r="O28" s="91">
        <f t="shared" si="5"/>
        <v>0.22222222222222221</v>
      </c>
    </row>
    <row r="29" spans="1:24" ht="15" customHeight="1" thickBot="1" x14ac:dyDescent="0.25">
      <c r="A29" s="75"/>
      <c r="B29" s="75"/>
      <c r="C29" s="94" t="s">
        <v>0</v>
      </c>
      <c r="D29" s="94"/>
      <c r="E29" s="95">
        <f>E15+E25+E28</f>
        <v>954</v>
      </c>
      <c r="F29" s="95">
        <f>F15+F25+F28</f>
        <v>438</v>
      </c>
      <c r="G29" s="96">
        <f t="shared" si="1"/>
        <v>0.45911949685534592</v>
      </c>
      <c r="H29" s="97">
        <f>H15+H25+H28</f>
        <v>238</v>
      </c>
      <c r="I29" s="96">
        <f t="shared" si="2"/>
        <v>0.24947589098532494</v>
      </c>
      <c r="J29" s="97">
        <f>J15+J25+J28</f>
        <v>13</v>
      </c>
      <c r="K29" s="96">
        <f t="shared" si="3"/>
        <v>1.3626834381551363E-2</v>
      </c>
      <c r="L29" s="97">
        <f>L28+L25+L15</f>
        <v>0</v>
      </c>
      <c r="M29" s="96">
        <f t="shared" si="4"/>
        <v>0</v>
      </c>
      <c r="N29" s="97">
        <f t="shared" si="0"/>
        <v>689</v>
      </c>
      <c r="O29" s="96">
        <f t="shared" si="5"/>
        <v>0.72222222222222221</v>
      </c>
    </row>
    <row r="30" spans="1:24" ht="38.25" customHeight="1" thickBot="1" x14ac:dyDescent="0.25">
      <c r="A30" s="114" t="s">
        <v>107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</row>
    <row r="31" spans="1:24" s="85" customFormat="1" ht="16.5" customHeight="1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18"/>
      <c r="Q31" s="18"/>
      <c r="R31" s="18"/>
      <c r="S31" s="18"/>
      <c r="T31" s="18"/>
      <c r="U31" s="18"/>
      <c r="V31" s="18"/>
      <c r="W31" s="18"/>
      <c r="X31" s="18"/>
    </row>
    <row r="32" spans="1:24" x14ac:dyDescent="0.2">
      <c r="A32" s="113" t="s">
        <v>70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8" x14ac:dyDescent="0.2">
      <c r="A33" s="52"/>
      <c r="B33" s="52"/>
      <c r="C33" s="30"/>
      <c r="D33" s="30"/>
      <c r="E33" s="30"/>
      <c r="F33" s="30"/>
      <c r="G33" s="30"/>
      <c r="H33" s="30"/>
    </row>
  </sheetData>
  <protectedRanges>
    <protectedRange password="CF7A" sqref="G7:G29 I7:I29 K7:K29 M7:M29 O7:O29" name="Диапазон1"/>
  </protectedRanges>
  <autoFilter ref="A6:X30"/>
  <mergeCells count="10">
    <mergeCell ref="A1:O1"/>
    <mergeCell ref="A32:O32"/>
    <mergeCell ref="A30:O30"/>
    <mergeCell ref="A2:O2"/>
    <mergeCell ref="A4:A5"/>
    <mergeCell ref="B4:B5"/>
    <mergeCell ref="C4:C5"/>
    <mergeCell ref="E4:E5"/>
    <mergeCell ref="D4:D5"/>
    <mergeCell ref="F4:O4"/>
  </mergeCells>
  <phoneticPr fontId="1" type="noConversion"/>
  <conditionalFormatting sqref="K7:K29 M7:M29 O7:O29 I7:I29 G7:G29">
    <cfRule type="cellIs" dxfId="3" priority="1" operator="greaterThan">
      <formula>1</formula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zoomScaleNormal="100" workbookViewId="0">
      <pane ySplit="6" topLeftCell="A19" activePane="bottomLeft" state="frozen"/>
      <selection pane="bottomLeft" activeCell="N27" sqref="N27"/>
    </sheetView>
  </sheetViews>
  <sheetFormatPr defaultRowHeight="15" x14ac:dyDescent="0.2"/>
  <cols>
    <col min="1" max="1" width="4.7109375" style="77" customWidth="1"/>
    <col min="2" max="2" width="7.28515625" style="77" customWidth="1"/>
    <col min="3" max="3" width="7" style="18" customWidth="1"/>
    <col min="4" max="4" width="8.7109375" style="18" customWidth="1"/>
    <col min="5" max="5" width="8.5703125" style="18" customWidth="1"/>
    <col min="6" max="6" width="8.28515625" style="18" customWidth="1"/>
    <col min="7" max="7" width="9" style="18" bestFit="1" customWidth="1"/>
    <col min="8" max="8" width="7.28515625" style="18" customWidth="1"/>
    <col min="9" max="9" width="9" style="18" bestFit="1" customWidth="1"/>
    <col min="10" max="10" width="8.5703125" style="18" bestFit="1" customWidth="1"/>
    <col min="11" max="11" width="9" style="18" bestFit="1" customWidth="1"/>
    <col min="12" max="12" width="6.85546875" style="18" customWidth="1"/>
    <col min="13" max="13" width="9" style="18" bestFit="1" customWidth="1"/>
    <col min="14" max="14" width="12.7109375" style="18" customWidth="1"/>
    <col min="15" max="15" width="8" style="19" customWidth="1"/>
    <col min="16" max="18" width="9.140625" style="19"/>
    <col min="19" max="19" width="8.5703125" style="19" customWidth="1"/>
    <col min="20" max="20" width="9.85546875" style="19" customWidth="1"/>
    <col min="21" max="22" width="7.7109375" style="19" customWidth="1"/>
    <col min="23" max="23" width="9.5703125" style="19" customWidth="1"/>
    <col min="24" max="24" width="13.140625" style="19" customWidth="1"/>
    <col min="25" max="16384" width="9.140625" style="19"/>
  </cols>
  <sheetData>
    <row r="1" spans="1:24" x14ac:dyDescent="0.2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4" ht="17.25" customHeight="1" x14ac:dyDescent="0.2">
      <c r="A2" s="117" t="s">
        <v>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20"/>
      <c r="P2" s="32"/>
      <c r="Q2" s="32"/>
      <c r="R2" s="32"/>
      <c r="S2" s="32"/>
      <c r="T2" s="32"/>
      <c r="U2" s="32"/>
      <c r="V2" s="32"/>
      <c r="W2" s="32"/>
      <c r="X2" s="32"/>
    </row>
    <row r="3" spans="1:24" ht="17.25" customHeight="1" x14ac:dyDescent="0.2">
      <c r="A3" s="53"/>
      <c r="B3" s="53"/>
      <c r="C3" s="49"/>
      <c r="D3" s="49"/>
      <c r="E3" s="49"/>
      <c r="F3" s="40"/>
      <c r="G3" s="40"/>
      <c r="H3" s="40"/>
      <c r="I3" s="40"/>
      <c r="J3" s="40"/>
      <c r="K3" s="40"/>
      <c r="L3" s="40"/>
      <c r="M3" s="40"/>
      <c r="N3" s="49"/>
      <c r="O3" s="20"/>
      <c r="P3" s="32"/>
      <c r="Q3" s="32"/>
      <c r="R3" s="32"/>
      <c r="S3" s="32"/>
      <c r="T3" s="32"/>
      <c r="U3" s="32"/>
      <c r="V3" s="32"/>
      <c r="W3" s="32"/>
      <c r="X3" s="32"/>
    </row>
    <row r="4" spans="1:24" ht="46.5" customHeight="1" x14ac:dyDescent="0.2">
      <c r="A4" s="118" t="s">
        <v>14</v>
      </c>
      <c r="B4" s="118" t="s">
        <v>23</v>
      </c>
      <c r="C4" s="123" t="s">
        <v>12</v>
      </c>
      <c r="D4" s="123" t="s">
        <v>80</v>
      </c>
      <c r="E4" s="123" t="s">
        <v>61</v>
      </c>
      <c r="F4" s="120" t="s">
        <v>24</v>
      </c>
      <c r="G4" s="121"/>
      <c r="H4" s="121"/>
      <c r="I4" s="121"/>
      <c r="J4" s="121"/>
      <c r="K4" s="121"/>
      <c r="L4" s="121"/>
      <c r="M4" s="122"/>
      <c r="N4" s="123" t="s">
        <v>25</v>
      </c>
    </row>
    <row r="5" spans="1:24" ht="60.75" customHeight="1" x14ac:dyDescent="0.2">
      <c r="A5" s="119"/>
      <c r="B5" s="119"/>
      <c r="C5" s="124"/>
      <c r="D5" s="124"/>
      <c r="E5" s="124"/>
      <c r="F5" s="22" t="s">
        <v>16</v>
      </c>
      <c r="G5" s="31" t="s">
        <v>13</v>
      </c>
      <c r="H5" s="22" t="s">
        <v>17</v>
      </c>
      <c r="I5" s="31" t="s">
        <v>13</v>
      </c>
      <c r="J5" s="22" t="s">
        <v>18</v>
      </c>
      <c r="K5" s="31" t="s">
        <v>13</v>
      </c>
      <c r="L5" s="22" t="s">
        <v>19</v>
      </c>
      <c r="M5" s="31" t="s">
        <v>13</v>
      </c>
      <c r="N5" s="124"/>
    </row>
    <row r="6" spans="1:24" x14ac:dyDescent="0.2">
      <c r="A6" s="54">
        <v>1</v>
      </c>
      <c r="B6" s="54">
        <v>2</v>
      </c>
      <c r="C6" s="21">
        <v>3</v>
      </c>
      <c r="D6" s="21"/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</row>
    <row r="7" spans="1:24" x14ac:dyDescent="0.2">
      <c r="A7" s="55">
        <f>'1. охват орг. питанием'!A7</f>
        <v>0</v>
      </c>
      <c r="B7" s="55">
        <f>'1. охват орг. питанием'!B7</f>
        <v>0</v>
      </c>
      <c r="C7" s="98" t="s">
        <v>1</v>
      </c>
      <c r="D7" s="98" t="s">
        <v>42</v>
      </c>
      <c r="E7" s="99">
        <v>115</v>
      </c>
      <c r="F7" s="99"/>
      <c r="G7" s="100">
        <f>F7/$E7</f>
        <v>0</v>
      </c>
      <c r="H7" s="99"/>
      <c r="I7" s="100">
        <f>H7/$E7</f>
        <v>0</v>
      </c>
      <c r="J7" s="99"/>
      <c r="K7" s="91">
        <f>J7/$E7</f>
        <v>0</v>
      </c>
      <c r="L7" s="27">
        <f t="shared" ref="L7:L24" si="0">F7+H7+J7</f>
        <v>0</v>
      </c>
      <c r="M7" s="91">
        <f>L7/$E7</f>
        <v>0</v>
      </c>
      <c r="N7" s="33"/>
    </row>
    <row r="8" spans="1:24" x14ac:dyDescent="0.2">
      <c r="A8" s="74"/>
      <c r="B8" s="74"/>
      <c r="C8" s="98"/>
      <c r="D8" s="98" t="s">
        <v>43</v>
      </c>
      <c r="E8" s="99">
        <v>0</v>
      </c>
      <c r="F8" s="99"/>
      <c r="G8" s="100" t="e">
        <f t="shared" ref="G8:G29" si="1">F8/$E8</f>
        <v>#DIV/0!</v>
      </c>
      <c r="H8" s="99"/>
      <c r="I8" s="100" t="e">
        <f t="shared" ref="I8:K29" si="2">H8/$E8</f>
        <v>#DIV/0!</v>
      </c>
      <c r="J8" s="99"/>
      <c r="K8" s="91" t="e">
        <f t="shared" si="2"/>
        <v>#DIV/0!</v>
      </c>
      <c r="L8" s="27">
        <f t="shared" si="0"/>
        <v>0</v>
      </c>
      <c r="M8" s="91" t="e">
        <f t="shared" ref="M8" si="3">L8/$E8</f>
        <v>#DIV/0!</v>
      </c>
      <c r="N8" s="33"/>
    </row>
    <row r="9" spans="1:24" x14ac:dyDescent="0.2">
      <c r="A9" s="75"/>
      <c r="B9" s="75"/>
      <c r="C9" s="98" t="s">
        <v>2</v>
      </c>
      <c r="D9" s="98" t="s">
        <v>42</v>
      </c>
      <c r="E9" s="99">
        <v>26</v>
      </c>
      <c r="F9" s="99"/>
      <c r="G9" s="100">
        <f t="shared" si="1"/>
        <v>0</v>
      </c>
      <c r="H9" s="99"/>
      <c r="I9" s="100">
        <f t="shared" si="2"/>
        <v>0</v>
      </c>
      <c r="J9" s="99"/>
      <c r="K9" s="91">
        <f t="shared" si="2"/>
        <v>0</v>
      </c>
      <c r="L9" s="27">
        <f t="shared" si="0"/>
        <v>0</v>
      </c>
      <c r="M9" s="91">
        <f t="shared" ref="M9" si="4">L9/$E9</f>
        <v>0</v>
      </c>
      <c r="N9" s="33"/>
    </row>
    <row r="10" spans="1:24" x14ac:dyDescent="0.2">
      <c r="A10" s="75"/>
      <c r="B10" s="75"/>
      <c r="C10" s="98"/>
      <c r="D10" s="98" t="s">
        <v>43</v>
      </c>
      <c r="E10" s="99">
        <v>100</v>
      </c>
      <c r="F10" s="99"/>
      <c r="G10" s="100">
        <f t="shared" si="1"/>
        <v>0</v>
      </c>
      <c r="H10" s="99"/>
      <c r="I10" s="100">
        <f t="shared" si="2"/>
        <v>0</v>
      </c>
      <c r="J10" s="99"/>
      <c r="K10" s="91">
        <f t="shared" si="2"/>
        <v>0</v>
      </c>
      <c r="L10" s="27">
        <f t="shared" si="0"/>
        <v>0</v>
      </c>
      <c r="M10" s="91">
        <f t="shared" ref="M10" si="5">L10/$E10</f>
        <v>0</v>
      </c>
      <c r="N10" s="33"/>
    </row>
    <row r="11" spans="1:24" x14ac:dyDescent="0.2">
      <c r="A11" s="75"/>
      <c r="B11" s="75"/>
      <c r="C11" s="98" t="s">
        <v>3</v>
      </c>
      <c r="D11" s="98" t="s">
        <v>42</v>
      </c>
      <c r="E11" s="99">
        <v>29</v>
      </c>
      <c r="F11" s="99"/>
      <c r="G11" s="100">
        <f t="shared" si="1"/>
        <v>0</v>
      </c>
      <c r="H11" s="99"/>
      <c r="I11" s="100">
        <f t="shared" si="2"/>
        <v>0</v>
      </c>
      <c r="J11" s="99"/>
      <c r="K11" s="91">
        <f t="shared" si="2"/>
        <v>0</v>
      </c>
      <c r="L11" s="27">
        <f t="shared" si="0"/>
        <v>0</v>
      </c>
      <c r="M11" s="91">
        <f t="shared" ref="M11" si="6">L11/$E11</f>
        <v>0</v>
      </c>
      <c r="N11" s="33"/>
    </row>
    <row r="12" spans="1:24" x14ac:dyDescent="0.2">
      <c r="A12" s="75"/>
      <c r="B12" s="75"/>
      <c r="C12" s="98"/>
      <c r="D12" s="98" t="s">
        <v>43</v>
      </c>
      <c r="E12" s="99">
        <v>90</v>
      </c>
      <c r="F12" s="99"/>
      <c r="G12" s="100">
        <f t="shared" si="1"/>
        <v>0</v>
      </c>
      <c r="H12" s="99"/>
      <c r="I12" s="100">
        <f t="shared" si="2"/>
        <v>0</v>
      </c>
      <c r="J12" s="99"/>
      <c r="K12" s="91">
        <f t="shared" si="2"/>
        <v>0</v>
      </c>
      <c r="L12" s="27">
        <f t="shared" si="0"/>
        <v>0</v>
      </c>
      <c r="M12" s="91">
        <f t="shared" ref="M12" si="7">L12/$E12</f>
        <v>0</v>
      </c>
      <c r="N12" s="33"/>
    </row>
    <row r="13" spans="1:24" x14ac:dyDescent="0.2">
      <c r="A13" s="75"/>
      <c r="B13" s="75"/>
      <c r="C13" s="98" t="s">
        <v>4</v>
      </c>
      <c r="D13" s="98" t="s">
        <v>42</v>
      </c>
      <c r="E13" s="99">
        <v>72</v>
      </c>
      <c r="F13" s="99"/>
      <c r="G13" s="100">
        <f t="shared" si="1"/>
        <v>0</v>
      </c>
      <c r="H13" s="99"/>
      <c r="I13" s="100">
        <f t="shared" si="2"/>
        <v>0</v>
      </c>
      <c r="J13" s="99"/>
      <c r="K13" s="91">
        <f t="shared" si="2"/>
        <v>0</v>
      </c>
      <c r="L13" s="27">
        <f t="shared" si="0"/>
        <v>0</v>
      </c>
      <c r="M13" s="91">
        <f t="shared" ref="M13" si="8">L13/$E13</f>
        <v>0</v>
      </c>
      <c r="N13" s="33"/>
    </row>
    <row r="14" spans="1:24" x14ac:dyDescent="0.2">
      <c r="A14" s="75"/>
      <c r="B14" s="75"/>
      <c r="C14" s="98"/>
      <c r="D14" s="98" t="s">
        <v>43</v>
      </c>
      <c r="E14" s="99">
        <v>47</v>
      </c>
      <c r="F14" s="99"/>
      <c r="G14" s="100">
        <f t="shared" si="1"/>
        <v>0</v>
      </c>
      <c r="H14" s="99"/>
      <c r="I14" s="100">
        <f t="shared" si="2"/>
        <v>0</v>
      </c>
      <c r="J14" s="99"/>
      <c r="K14" s="91">
        <f t="shared" si="2"/>
        <v>0</v>
      </c>
      <c r="L14" s="27">
        <f t="shared" si="0"/>
        <v>0</v>
      </c>
      <c r="M14" s="91">
        <f t="shared" ref="M14" si="9">L14/$E14</f>
        <v>0</v>
      </c>
      <c r="N14" s="33"/>
    </row>
    <row r="15" spans="1:24" ht="17.25" customHeight="1" x14ac:dyDescent="0.2">
      <c r="A15" s="75"/>
      <c r="B15" s="75"/>
      <c r="C15" s="98" t="s">
        <v>20</v>
      </c>
      <c r="D15" s="98"/>
      <c r="E15" s="101">
        <f>SUM(E7:E14)</f>
        <v>479</v>
      </c>
      <c r="F15" s="102">
        <f>SUM(F7:F14)</f>
        <v>0</v>
      </c>
      <c r="G15" s="100">
        <f t="shared" si="1"/>
        <v>0</v>
      </c>
      <c r="H15" s="98">
        <f>SUM(H7:H14)</f>
        <v>0</v>
      </c>
      <c r="I15" s="100">
        <f t="shared" si="2"/>
        <v>0</v>
      </c>
      <c r="J15" s="102">
        <f>SUM(J7:J14)</f>
        <v>0</v>
      </c>
      <c r="K15" s="91">
        <f t="shared" si="2"/>
        <v>0</v>
      </c>
      <c r="L15" s="26">
        <f t="shared" si="0"/>
        <v>0</v>
      </c>
      <c r="M15" s="91">
        <f t="shared" ref="M15" si="10">L15/$E15</f>
        <v>0</v>
      </c>
      <c r="N15" s="26">
        <f>SUM(N7:N14)</f>
        <v>0</v>
      </c>
    </row>
    <row r="16" spans="1:24" x14ac:dyDescent="0.2">
      <c r="A16" s="75"/>
      <c r="B16" s="75"/>
      <c r="C16" s="25" t="s">
        <v>5</v>
      </c>
      <c r="D16" s="25" t="s">
        <v>42</v>
      </c>
      <c r="E16" s="24">
        <v>108</v>
      </c>
      <c r="F16" s="29">
        <v>3</v>
      </c>
      <c r="G16" s="91">
        <f t="shared" si="1"/>
        <v>2.7777777777777776E-2</v>
      </c>
      <c r="H16" s="29"/>
      <c r="I16" s="91">
        <f t="shared" si="2"/>
        <v>0</v>
      </c>
      <c r="J16" s="29"/>
      <c r="K16" s="91">
        <f t="shared" si="2"/>
        <v>0</v>
      </c>
      <c r="L16" s="27">
        <f t="shared" si="0"/>
        <v>3</v>
      </c>
      <c r="M16" s="91">
        <f t="shared" ref="M16" si="11">L16/$E16</f>
        <v>2.7777777777777776E-2</v>
      </c>
      <c r="N16" s="33">
        <v>4</v>
      </c>
    </row>
    <row r="17" spans="1:14" x14ac:dyDescent="0.2">
      <c r="A17" s="75"/>
      <c r="B17" s="75"/>
      <c r="C17" s="25"/>
      <c r="D17" s="25" t="s">
        <v>43</v>
      </c>
      <c r="E17" s="24">
        <v>0</v>
      </c>
      <c r="F17" s="29"/>
      <c r="G17" s="91" t="e">
        <f t="shared" si="1"/>
        <v>#DIV/0!</v>
      </c>
      <c r="H17" s="29"/>
      <c r="I17" s="91" t="e">
        <f t="shared" si="2"/>
        <v>#DIV/0!</v>
      </c>
      <c r="J17" s="29"/>
      <c r="K17" s="91" t="e">
        <f t="shared" si="2"/>
        <v>#DIV/0!</v>
      </c>
      <c r="L17" s="27">
        <f t="shared" si="0"/>
        <v>0</v>
      </c>
      <c r="M17" s="91" t="e">
        <f t="shared" ref="M17" si="12">L17/$E17</f>
        <v>#DIV/0!</v>
      </c>
      <c r="N17" s="33"/>
    </row>
    <row r="18" spans="1:14" x14ac:dyDescent="0.2">
      <c r="A18" s="75"/>
      <c r="B18" s="75"/>
      <c r="C18" s="28" t="s">
        <v>6</v>
      </c>
      <c r="D18" s="25" t="s">
        <v>42</v>
      </c>
      <c r="E18" s="24">
        <v>0</v>
      </c>
      <c r="F18" s="29"/>
      <c r="G18" s="91" t="e">
        <f t="shared" si="1"/>
        <v>#DIV/0!</v>
      </c>
      <c r="H18" s="29"/>
      <c r="I18" s="91" t="e">
        <f t="shared" si="2"/>
        <v>#DIV/0!</v>
      </c>
      <c r="J18" s="29"/>
      <c r="K18" s="91" t="e">
        <f t="shared" si="2"/>
        <v>#DIV/0!</v>
      </c>
      <c r="L18" s="27">
        <f t="shared" si="0"/>
        <v>0</v>
      </c>
      <c r="M18" s="91" t="e">
        <f t="shared" ref="M18" si="13">L18/$E18</f>
        <v>#DIV/0!</v>
      </c>
      <c r="N18" s="33"/>
    </row>
    <row r="19" spans="1:14" x14ac:dyDescent="0.2">
      <c r="A19" s="75"/>
      <c r="B19" s="75"/>
      <c r="C19" s="28"/>
      <c r="D19" s="25" t="s">
        <v>43</v>
      </c>
      <c r="E19" s="24">
        <v>109</v>
      </c>
      <c r="F19" s="29">
        <v>4</v>
      </c>
      <c r="G19" s="91">
        <f t="shared" si="1"/>
        <v>3.669724770642202E-2</v>
      </c>
      <c r="H19" s="29"/>
      <c r="I19" s="91">
        <f t="shared" si="2"/>
        <v>0</v>
      </c>
      <c r="J19" s="29"/>
      <c r="K19" s="91">
        <f t="shared" si="2"/>
        <v>0</v>
      </c>
      <c r="L19" s="27">
        <f t="shared" si="0"/>
        <v>4</v>
      </c>
      <c r="M19" s="91">
        <f t="shared" ref="M19" si="14">L19/$E19</f>
        <v>3.669724770642202E-2</v>
      </c>
      <c r="N19" s="33">
        <v>5</v>
      </c>
    </row>
    <row r="20" spans="1:14" x14ac:dyDescent="0.2">
      <c r="A20" s="75"/>
      <c r="B20" s="75"/>
      <c r="C20" s="28" t="s">
        <v>7</v>
      </c>
      <c r="D20" s="25" t="s">
        <v>42</v>
      </c>
      <c r="E20" s="24">
        <v>0</v>
      </c>
      <c r="F20" s="29"/>
      <c r="G20" s="91" t="e">
        <f t="shared" si="1"/>
        <v>#DIV/0!</v>
      </c>
      <c r="H20" s="29"/>
      <c r="I20" s="91" t="e">
        <f t="shared" si="2"/>
        <v>#DIV/0!</v>
      </c>
      <c r="J20" s="29"/>
      <c r="K20" s="91" t="e">
        <f t="shared" si="2"/>
        <v>#DIV/0!</v>
      </c>
      <c r="L20" s="27">
        <f t="shared" si="0"/>
        <v>0</v>
      </c>
      <c r="M20" s="91" t="e">
        <f t="shared" ref="M20" si="15">L20/$E20</f>
        <v>#DIV/0!</v>
      </c>
      <c r="N20" s="33"/>
    </row>
    <row r="21" spans="1:14" x14ac:dyDescent="0.2">
      <c r="A21" s="75"/>
      <c r="B21" s="75"/>
      <c r="C21" s="28"/>
      <c r="D21" s="25" t="s">
        <v>43</v>
      </c>
      <c r="E21" s="24">
        <v>81</v>
      </c>
      <c r="F21" s="29">
        <v>4</v>
      </c>
      <c r="G21" s="91">
        <f t="shared" si="1"/>
        <v>4.9382716049382713E-2</v>
      </c>
      <c r="H21" s="29"/>
      <c r="I21" s="91">
        <f t="shared" si="2"/>
        <v>0</v>
      </c>
      <c r="J21" s="29"/>
      <c r="K21" s="91">
        <f t="shared" si="2"/>
        <v>0</v>
      </c>
      <c r="L21" s="27">
        <f t="shared" si="0"/>
        <v>4</v>
      </c>
      <c r="M21" s="91">
        <f t="shared" ref="M21" si="16">L21/$E21</f>
        <v>4.9382716049382713E-2</v>
      </c>
      <c r="N21" s="33">
        <v>4</v>
      </c>
    </row>
    <row r="22" spans="1:14" x14ac:dyDescent="0.2">
      <c r="A22" s="75"/>
      <c r="B22" s="75"/>
      <c r="C22" s="28" t="s">
        <v>8</v>
      </c>
      <c r="D22" s="25" t="s">
        <v>42</v>
      </c>
      <c r="E22" s="24">
        <v>0</v>
      </c>
      <c r="F22" s="29"/>
      <c r="G22" s="91" t="e">
        <f t="shared" si="1"/>
        <v>#DIV/0!</v>
      </c>
      <c r="H22" s="29"/>
      <c r="I22" s="91" t="e">
        <f t="shared" si="2"/>
        <v>#DIV/0!</v>
      </c>
      <c r="J22" s="29"/>
      <c r="K22" s="91" t="e">
        <f t="shared" si="2"/>
        <v>#DIV/0!</v>
      </c>
      <c r="L22" s="27">
        <f t="shared" si="0"/>
        <v>0</v>
      </c>
      <c r="M22" s="91" t="e">
        <f t="shared" ref="M22" si="17">L22/$E22</f>
        <v>#DIV/0!</v>
      </c>
      <c r="N22" s="33"/>
    </row>
    <row r="23" spans="1:14" x14ac:dyDescent="0.2">
      <c r="A23" s="75"/>
      <c r="B23" s="75"/>
      <c r="C23" s="28"/>
      <c r="D23" s="25" t="s">
        <v>43</v>
      </c>
      <c r="E23" s="24">
        <v>74</v>
      </c>
      <c r="F23" s="29">
        <v>5</v>
      </c>
      <c r="G23" s="91">
        <f t="shared" si="1"/>
        <v>6.7567567567567571E-2</v>
      </c>
      <c r="H23" s="29"/>
      <c r="I23" s="91">
        <f t="shared" si="2"/>
        <v>0</v>
      </c>
      <c r="J23" s="29"/>
      <c r="K23" s="91">
        <f t="shared" si="2"/>
        <v>0</v>
      </c>
      <c r="L23" s="27">
        <f t="shared" si="0"/>
        <v>5</v>
      </c>
      <c r="M23" s="91">
        <f t="shared" ref="M23" si="18">L23/$E23</f>
        <v>6.7567567567567571E-2</v>
      </c>
      <c r="N23" s="33">
        <v>6</v>
      </c>
    </row>
    <row r="24" spans="1:14" x14ac:dyDescent="0.2">
      <c r="A24" s="75"/>
      <c r="B24" s="75"/>
      <c r="C24" s="28" t="s">
        <v>9</v>
      </c>
      <c r="D24" s="25" t="s">
        <v>42</v>
      </c>
      <c r="E24" s="24">
        <v>67</v>
      </c>
      <c r="F24" s="29">
        <v>4</v>
      </c>
      <c r="G24" s="91">
        <f t="shared" si="1"/>
        <v>5.9701492537313432E-2</v>
      </c>
      <c r="H24" s="29"/>
      <c r="I24" s="91">
        <f t="shared" si="2"/>
        <v>0</v>
      </c>
      <c r="J24" s="29"/>
      <c r="K24" s="91">
        <f t="shared" si="2"/>
        <v>0</v>
      </c>
      <c r="L24" s="27">
        <f t="shared" si="0"/>
        <v>4</v>
      </c>
      <c r="M24" s="91">
        <f t="shared" ref="M24" si="19">L24/$E24</f>
        <v>5.9701492537313432E-2</v>
      </c>
      <c r="N24" s="33">
        <v>4</v>
      </c>
    </row>
    <row r="25" spans="1:14" ht="18" customHeight="1" x14ac:dyDescent="0.2">
      <c r="A25" s="75"/>
      <c r="B25" s="75"/>
      <c r="C25" s="28" t="s">
        <v>21</v>
      </c>
      <c r="D25" s="28"/>
      <c r="E25" s="34">
        <f>SUM(E16:E24)</f>
        <v>439</v>
      </c>
      <c r="F25" s="27">
        <f>SUM(F16:F24)</f>
        <v>20</v>
      </c>
      <c r="G25" s="91">
        <f t="shared" si="1"/>
        <v>4.5558086560364468E-2</v>
      </c>
      <c r="H25" s="27">
        <f>SUM(H16:H24)</f>
        <v>0</v>
      </c>
      <c r="I25" s="91">
        <f t="shared" si="2"/>
        <v>0</v>
      </c>
      <c r="J25" s="27">
        <f>SUM(J16:J24)</f>
        <v>0</v>
      </c>
      <c r="K25" s="91">
        <f t="shared" si="2"/>
        <v>0</v>
      </c>
      <c r="L25" s="27">
        <f>L24+L23+L22+L21+L20+L19+L18+L17+L16</f>
        <v>20</v>
      </c>
      <c r="M25" s="91">
        <f t="shared" ref="M25" si="20">L25/$E25</f>
        <v>4.5558086560364468E-2</v>
      </c>
      <c r="N25" s="27">
        <f>SUM(N16:N24)</f>
        <v>23</v>
      </c>
    </row>
    <row r="26" spans="1:14" x14ac:dyDescent="0.2">
      <c r="A26" s="75"/>
      <c r="B26" s="75"/>
      <c r="C26" s="28" t="s">
        <v>10</v>
      </c>
      <c r="D26" s="25" t="s">
        <v>42</v>
      </c>
      <c r="E26" s="24">
        <v>11</v>
      </c>
      <c r="F26" s="29">
        <v>3</v>
      </c>
      <c r="G26" s="91">
        <f t="shared" si="1"/>
        <v>0.27272727272727271</v>
      </c>
      <c r="H26" s="29"/>
      <c r="I26" s="91">
        <f t="shared" si="2"/>
        <v>0</v>
      </c>
      <c r="J26" s="29"/>
      <c r="K26" s="91">
        <f t="shared" si="2"/>
        <v>0</v>
      </c>
      <c r="L26" s="27">
        <f>F26+H26+J26</f>
        <v>3</v>
      </c>
      <c r="M26" s="91">
        <f t="shared" ref="M26" si="21">L26/$E26</f>
        <v>0.27272727272727271</v>
      </c>
      <c r="N26" s="33">
        <v>3</v>
      </c>
    </row>
    <row r="27" spans="1:14" x14ac:dyDescent="0.2">
      <c r="A27" s="75"/>
      <c r="B27" s="75"/>
      <c r="C27" s="28" t="s">
        <v>11</v>
      </c>
      <c r="D27" s="25" t="s">
        <v>42</v>
      </c>
      <c r="E27" s="24">
        <v>25</v>
      </c>
      <c r="F27" s="29">
        <v>2</v>
      </c>
      <c r="G27" s="91">
        <f t="shared" si="1"/>
        <v>0.08</v>
      </c>
      <c r="H27" s="29"/>
      <c r="I27" s="91">
        <f t="shared" si="2"/>
        <v>0</v>
      </c>
      <c r="J27" s="29"/>
      <c r="K27" s="91">
        <f t="shared" si="2"/>
        <v>0</v>
      </c>
      <c r="L27" s="27">
        <f>F27+H27+J27</f>
        <v>2</v>
      </c>
      <c r="M27" s="91">
        <f t="shared" ref="M27" si="22">L27/$E27</f>
        <v>0.08</v>
      </c>
      <c r="N27" s="33">
        <v>5</v>
      </c>
    </row>
    <row r="28" spans="1:14" ht="17.25" customHeight="1" x14ac:dyDescent="0.2">
      <c r="A28" s="75"/>
      <c r="B28" s="75"/>
      <c r="C28" s="28" t="s">
        <v>22</v>
      </c>
      <c r="D28" s="28"/>
      <c r="E28" s="34">
        <f>SUM(E26:E27)</f>
        <v>36</v>
      </c>
      <c r="F28" s="26">
        <f>SUM(F26:F27)</f>
        <v>5</v>
      </c>
      <c r="G28" s="91">
        <f t="shared" si="1"/>
        <v>0.1388888888888889</v>
      </c>
      <c r="H28" s="26">
        <f>SUM(H26:H27)</f>
        <v>0</v>
      </c>
      <c r="I28" s="91">
        <f t="shared" si="2"/>
        <v>0</v>
      </c>
      <c r="J28" s="26">
        <f>SUM(J26:J27)</f>
        <v>0</v>
      </c>
      <c r="K28" s="91">
        <f t="shared" si="2"/>
        <v>0</v>
      </c>
      <c r="L28" s="27">
        <f>L26+L27</f>
        <v>5</v>
      </c>
      <c r="M28" s="91">
        <f t="shared" ref="M28" si="23">L28/$E28</f>
        <v>0.1388888888888889</v>
      </c>
      <c r="N28" s="26">
        <f>SUM(N26:N27)</f>
        <v>8</v>
      </c>
    </row>
    <row r="29" spans="1:14" x14ac:dyDescent="0.2">
      <c r="A29" s="76"/>
      <c r="B29" s="76"/>
      <c r="C29" s="25" t="s">
        <v>0</v>
      </c>
      <c r="D29" s="25"/>
      <c r="E29" s="34">
        <f>E15+E25+E28</f>
        <v>954</v>
      </c>
      <c r="F29" s="26">
        <f>F15+F25+F28</f>
        <v>25</v>
      </c>
      <c r="G29" s="91">
        <f t="shared" si="1"/>
        <v>2.6205450733752619E-2</v>
      </c>
      <c r="H29" s="26">
        <f>H15+H25+H28</f>
        <v>0</v>
      </c>
      <c r="I29" s="91">
        <f t="shared" si="2"/>
        <v>0</v>
      </c>
      <c r="J29" s="26">
        <f>J15+J25+J28</f>
        <v>0</v>
      </c>
      <c r="K29" s="91">
        <f t="shared" si="2"/>
        <v>0</v>
      </c>
      <c r="L29" s="27">
        <f>L15+L25+L28</f>
        <v>25</v>
      </c>
      <c r="M29" s="91">
        <f t="shared" ref="M29" si="24">L29/$E29</f>
        <v>2.6205450733752619E-2</v>
      </c>
      <c r="N29" s="26">
        <f>N15+N25+N28</f>
        <v>31</v>
      </c>
    </row>
    <row r="30" spans="1:14" x14ac:dyDescent="0.2">
      <c r="A30" s="78"/>
      <c r="B30" s="78"/>
      <c r="C30" s="35"/>
      <c r="D30" s="35"/>
      <c r="E30" s="35"/>
      <c r="F30" s="36"/>
      <c r="G30" s="36"/>
      <c r="H30" s="36"/>
      <c r="I30" s="36"/>
      <c r="J30" s="36"/>
      <c r="K30" s="35"/>
      <c r="L30" s="35"/>
      <c r="M30" s="36"/>
      <c r="N30" s="36"/>
    </row>
    <row r="31" spans="1:14" s="37" customFormat="1" ht="32.25" customHeight="1" x14ac:dyDescent="0.2">
      <c r="A31" s="125" t="s">
        <v>108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1:14" s="37" customFormat="1" ht="15.75" customHeight="1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4" s="37" customFormat="1" ht="21" customHeight="1" x14ac:dyDescent="0.2">
      <c r="A33" s="79"/>
      <c r="B33" s="113" t="s">
        <v>71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</sheetData>
  <sheetProtection selectLockedCells="1" selectUnlockedCells="1"/>
  <protectedRanges>
    <protectedRange password="CF7A" sqref="G7:G30 I7:I30 K7:K30 M7:M30" name="Диапазон1"/>
  </protectedRanges>
  <autoFilter ref="A6:X29"/>
  <mergeCells count="11">
    <mergeCell ref="B33:N33"/>
    <mergeCell ref="A1:N1"/>
    <mergeCell ref="A2:N2"/>
    <mergeCell ref="D4:D5"/>
    <mergeCell ref="A31:M32"/>
    <mergeCell ref="N4:N5"/>
    <mergeCell ref="A4:A5"/>
    <mergeCell ref="B4:B5"/>
    <mergeCell ref="C4:C5"/>
    <mergeCell ref="E4:E5"/>
    <mergeCell ref="F4:M4"/>
  </mergeCells>
  <phoneticPr fontId="1" type="noConversion"/>
  <conditionalFormatting sqref="I7:I29 K7:K29 M7:M29 G7:G29">
    <cfRule type="cellIs" dxfId="2" priority="1" operator="greaterThan">
      <formula>1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:Y2"/>
    </sheetView>
  </sheetViews>
  <sheetFormatPr defaultRowHeight="12.75" x14ac:dyDescent="0.2"/>
  <cols>
    <col min="1" max="1" width="3.5703125" style="5" customWidth="1"/>
    <col min="2" max="2" width="4.5703125" style="5" customWidth="1"/>
    <col min="3" max="3" width="8.140625" style="1" customWidth="1"/>
    <col min="4" max="4" width="8.5703125" style="1" customWidth="1"/>
    <col min="5" max="7" width="8.85546875" style="1" customWidth="1"/>
    <col min="8" max="8" width="9.140625" style="1"/>
    <col min="9" max="9" width="7.85546875" style="1" bestFit="1" customWidth="1"/>
    <col min="10" max="10" width="11.85546875" style="1" customWidth="1"/>
    <col min="11" max="11" width="10.85546875" style="1" customWidth="1"/>
    <col min="12" max="12" width="10.140625" style="1" customWidth="1"/>
    <col min="13" max="13" width="9.7109375" style="1" customWidth="1"/>
    <col min="14" max="15" width="9.42578125" style="1" customWidth="1"/>
    <col min="16" max="16" width="9.7109375" style="1" customWidth="1"/>
    <col min="17" max="17" width="6" style="1" customWidth="1"/>
    <col min="18" max="18" width="6.85546875" style="1" customWidth="1"/>
    <col min="19" max="19" width="5.85546875" style="1" customWidth="1"/>
    <col min="20" max="20" width="7" style="1" customWidth="1"/>
    <col min="21" max="21" width="5.85546875" style="1" customWidth="1"/>
    <col min="22" max="24" width="7.28515625" style="1" customWidth="1"/>
    <col min="25" max="25" width="5.140625" style="1" customWidth="1"/>
    <col min="26" max="28" width="9.140625" style="1"/>
    <col min="29" max="29" width="5.42578125" style="1" customWidth="1"/>
    <col min="30" max="30" width="9.140625" style="1"/>
    <col min="31" max="31" width="6" style="1" customWidth="1"/>
    <col min="32" max="32" width="9.140625" style="1"/>
    <col min="33" max="33" width="6.28515625" style="1" customWidth="1"/>
    <col min="34" max="16384" width="9.140625" style="1"/>
  </cols>
  <sheetData>
    <row r="1" spans="1:33" x14ac:dyDescent="0.2">
      <c r="C1" s="6" t="s">
        <v>28</v>
      </c>
      <c r="D1" s="6"/>
    </row>
    <row r="2" spans="1:33" ht="20.25" customHeight="1" x14ac:dyDescent="0.2">
      <c r="C2" s="140" t="s">
        <v>97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1"/>
      <c r="V2" s="141"/>
      <c r="W2" s="141"/>
      <c r="X2" s="141"/>
      <c r="Y2" s="141"/>
    </row>
    <row r="3" spans="1:33" ht="15.75" customHeight="1" x14ac:dyDescent="0.2">
      <c r="A3" s="127" t="s">
        <v>14</v>
      </c>
      <c r="B3" s="127" t="s">
        <v>23</v>
      </c>
      <c r="C3" s="131" t="s">
        <v>12</v>
      </c>
      <c r="D3" s="131" t="s">
        <v>80</v>
      </c>
      <c r="E3" s="131" t="s">
        <v>94</v>
      </c>
      <c r="F3" s="135" t="s">
        <v>81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42" t="s">
        <v>89</v>
      </c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4"/>
    </row>
    <row r="4" spans="1:33" ht="28.5" customHeight="1" x14ac:dyDescent="0.2">
      <c r="A4" s="128"/>
      <c r="B4" s="128"/>
      <c r="C4" s="132"/>
      <c r="D4" s="132"/>
      <c r="E4" s="132"/>
      <c r="F4" s="134" t="s">
        <v>29</v>
      </c>
      <c r="G4" s="134"/>
      <c r="H4" s="134"/>
      <c r="I4" s="134"/>
      <c r="J4" s="134" t="s">
        <v>30</v>
      </c>
      <c r="K4" s="134"/>
      <c r="L4" s="134"/>
      <c r="M4" s="134"/>
      <c r="N4" s="134"/>
      <c r="O4" s="134"/>
      <c r="P4" s="134"/>
      <c r="Q4" s="134"/>
      <c r="R4" s="138" t="s">
        <v>82</v>
      </c>
      <c r="S4" s="138" t="s">
        <v>13</v>
      </c>
      <c r="T4" s="134" t="s">
        <v>85</v>
      </c>
      <c r="U4" s="134"/>
      <c r="V4" s="138" t="s">
        <v>77</v>
      </c>
      <c r="W4" s="138" t="s">
        <v>86</v>
      </c>
      <c r="X4" s="138" t="s">
        <v>74</v>
      </c>
      <c r="Y4" s="138" t="s">
        <v>13</v>
      </c>
      <c r="Z4" s="138" t="s">
        <v>87</v>
      </c>
      <c r="AA4" s="138" t="s">
        <v>88</v>
      </c>
      <c r="AB4" s="134" t="s">
        <v>91</v>
      </c>
      <c r="AC4" s="134"/>
      <c r="AD4" s="134"/>
      <c r="AE4" s="134"/>
      <c r="AF4" s="134"/>
      <c r="AG4" s="134"/>
    </row>
    <row r="5" spans="1:33" ht="117.75" customHeight="1" x14ac:dyDescent="0.2">
      <c r="A5" s="129"/>
      <c r="B5" s="129"/>
      <c r="C5" s="133"/>
      <c r="D5" s="133"/>
      <c r="E5" s="133"/>
      <c r="F5" s="2" t="s">
        <v>83</v>
      </c>
      <c r="G5" s="2" t="s">
        <v>84</v>
      </c>
      <c r="H5" s="2" t="s">
        <v>41</v>
      </c>
      <c r="I5" s="2" t="s">
        <v>13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72</v>
      </c>
      <c r="P5" s="2" t="s">
        <v>37</v>
      </c>
      <c r="Q5" s="2" t="s">
        <v>13</v>
      </c>
      <c r="R5" s="139"/>
      <c r="S5" s="139"/>
      <c r="T5" s="2" t="s">
        <v>52</v>
      </c>
      <c r="U5" s="2" t="s">
        <v>53</v>
      </c>
      <c r="V5" s="139"/>
      <c r="W5" s="139"/>
      <c r="X5" s="139"/>
      <c r="Y5" s="139"/>
      <c r="Z5" s="139"/>
      <c r="AA5" s="139"/>
      <c r="AB5" s="2" t="s">
        <v>75</v>
      </c>
      <c r="AC5" s="2" t="s">
        <v>13</v>
      </c>
      <c r="AD5" s="2" t="s">
        <v>76</v>
      </c>
      <c r="AE5" s="2" t="s">
        <v>13</v>
      </c>
      <c r="AF5" s="2" t="s">
        <v>90</v>
      </c>
      <c r="AG5" s="2" t="s">
        <v>13</v>
      </c>
    </row>
    <row r="6" spans="1:33" ht="12" customHeight="1" x14ac:dyDescent="0.2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  <c r="U6" s="56">
        <v>21</v>
      </c>
      <c r="V6" s="56">
        <v>22</v>
      </c>
      <c r="W6" s="56">
        <v>23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x14ac:dyDescent="0.2">
      <c r="A7" s="70">
        <f>'1. охват орг. питанием'!A7</f>
        <v>0</v>
      </c>
      <c r="B7" s="70">
        <f>'1. охват орг. питанием'!B7</f>
        <v>0</v>
      </c>
      <c r="C7" s="16" t="s">
        <v>1</v>
      </c>
      <c r="D7" s="16" t="s">
        <v>42</v>
      </c>
      <c r="E7" s="4">
        <v>115</v>
      </c>
      <c r="F7" s="4">
        <v>4</v>
      </c>
      <c r="G7" s="4">
        <v>3</v>
      </c>
      <c r="H7" s="8">
        <f>F7+G7</f>
        <v>7</v>
      </c>
      <c r="I7" s="92">
        <f>H7/$E7</f>
        <v>6.0869565217391307E-2</v>
      </c>
      <c r="J7" s="4">
        <v>0</v>
      </c>
      <c r="K7" s="4">
        <v>0</v>
      </c>
      <c r="L7" s="4">
        <v>0</v>
      </c>
      <c r="M7" s="4">
        <v>1</v>
      </c>
      <c r="N7" s="4">
        <v>10</v>
      </c>
      <c r="O7" s="4">
        <v>0</v>
      </c>
      <c r="P7" s="8">
        <f>SUM(J7:O7)</f>
        <v>11</v>
      </c>
      <c r="Q7" s="92">
        <f>P7/$E7</f>
        <v>9.5652173913043481E-2</v>
      </c>
      <c r="R7" s="8">
        <f t="shared" ref="R7:R29" si="0">H7+P7</f>
        <v>18</v>
      </c>
      <c r="S7" s="92">
        <f>R7/$E7</f>
        <v>0.15652173913043479</v>
      </c>
      <c r="T7" s="4">
        <v>18</v>
      </c>
      <c r="U7" s="4">
        <v>0</v>
      </c>
      <c r="V7" s="4">
        <v>0</v>
      </c>
      <c r="W7" s="4">
        <v>0</v>
      </c>
      <c r="X7" s="4">
        <v>0</v>
      </c>
      <c r="Y7" s="92">
        <f>X7/$E7</f>
        <v>0</v>
      </c>
      <c r="Z7" s="103">
        <f>AB7+AD7+AF7</f>
        <v>0</v>
      </c>
      <c r="AA7" s="50">
        <v>0</v>
      </c>
      <c r="AB7" s="4">
        <v>0</v>
      </c>
      <c r="AC7" s="92">
        <f>AB7/$E7</f>
        <v>0</v>
      </c>
      <c r="AD7" s="4">
        <v>0</v>
      </c>
      <c r="AE7" s="92">
        <f>AD7/$E7</f>
        <v>0</v>
      </c>
      <c r="AF7" s="4">
        <v>0</v>
      </c>
      <c r="AG7" s="92">
        <f>AF7/$E7</f>
        <v>0</v>
      </c>
    </row>
    <row r="8" spans="1:33" x14ac:dyDescent="0.2">
      <c r="A8" s="71"/>
      <c r="B8" s="71"/>
      <c r="C8" s="16"/>
      <c r="D8" s="16" t="s">
        <v>43</v>
      </c>
      <c r="E8" s="4">
        <v>0</v>
      </c>
      <c r="F8" s="4">
        <v>0</v>
      </c>
      <c r="G8" s="4">
        <v>0</v>
      </c>
      <c r="H8" s="8">
        <f>F8+G8</f>
        <v>0</v>
      </c>
      <c r="I8" s="92" t="e">
        <f t="shared" ref="I8:I29" si="1">H8/$E8</f>
        <v>#DIV/0!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8">
        <f t="shared" ref="P8:P27" si="2">SUM(J8:O8)</f>
        <v>0</v>
      </c>
      <c r="Q8" s="92" t="e">
        <f t="shared" ref="Q8:Q29" si="3">P8/$E8</f>
        <v>#DIV/0!</v>
      </c>
      <c r="R8" s="8">
        <f t="shared" si="0"/>
        <v>0</v>
      </c>
      <c r="S8" s="92" t="e">
        <f t="shared" ref="S8:S29" si="4">R8/$E8</f>
        <v>#DIV/0!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92" t="e">
        <f t="shared" ref="Y8:Y29" si="5">X8/$E8</f>
        <v>#DIV/0!</v>
      </c>
      <c r="Z8" s="103">
        <f t="shared" ref="Z8:Z27" si="6">AB8+AD8+AF8</f>
        <v>0</v>
      </c>
      <c r="AA8" s="50">
        <v>0</v>
      </c>
      <c r="AB8" s="4">
        <v>0</v>
      </c>
      <c r="AC8" s="92" t="e">
        <f t="shared" ref="AC8:AC29" si="7">AB8/$E8</f>
        <v>#DIV/0!</v>
      </c>
      <c r="AD8" s="4">
        <v>0</v>
      </c>
      <c r="AE8" s="92" t="e">
        <f t="shared" ref="AE8:AE29" si="8">AD8/$E8</f>
        <v>#DIV/0!</v>
      </c>
      <c r="AF8" s="4">
        <v>0</v>
      </c>
      <c r="AG8" s="92" t="e">
        <f>AF8/$E8</f>
        <v>#DIV/0!</v>
      </c>
    </row>
    <row r="9" spans="1:33" x14ac:dyDescent="0.2">
      <c r="A9" s="72"/>
      <c r="B9" s="72"/>
      <c r="C9" s="16" t="s">
        <v>2</v>
      </c>
      <c r="D9" s="16" t="s">
        <v>42</v>
      </c>
      <c r="E9" s="4">
        <v>26</v>
      </c>
      <c r="F9" s="4">
        <v>0</v>
      </c>
      <c r="G9" s="4">
        <v>0</v>
      </c>
      <c r="H9" s="8">
        <f t="shared" ref="H9:H15" si="9">F9+G9</f>
        <v>0</v>
      </c>
      <c r="I9" s="92">
        <f t="shared" si="1"/>
        <v>0</v>
      </c>
      <c r="J9" s="4">
        <v>0</v>
      </c>
      <c r="K9" s="4">
        <v>0</v>
      </c>
      <c r="L9" s="4">
        <v>1</v>
      </c>
      <c r="M9" s="4">
        <v>0</v>
      </c>
      <c r="N9" s="4">
        <v>3</v>
      </c>
      <c r="O9" s="4">
        <v>0</v>
      </c>
      <c r="P9" s="8">
        <f t="shared" si="2"/>
        <v>4</v>
      </c>
      <c r="Q9" s="92">
        <f t="shared" si="3"/>
        <v>0.15384615384615385</v>
      </c>
      <c r="R9" s="8">
        <f t="shared" si="0"/>
        <v>4</v>
      </c>
      <c r="S9" s="92">
        <f t="shared" si="4"/>
        <v>0.15384615384615385</v>
      </c>
      <c r="T9" s="4">
        <v>4</v>
      </c>
      <c r="U9" s="4">
        <v>0</v>
      </c>
      <c r="V9" s="4">
        <v>0</v>
      </c>
      <c r="W9" s="4">
        <v>0</v>
      </c>
      <c r="X9" s="4">
        <v>0</v>
      </c>
      <c r="Y9" s="92">
        <f t="shared" si="5"/>
        <v>0</v>
      </c>
      <c r="Z9" s="103">
        <f t="shared" si="6"/>
        <v>0</v>
      </c>
      <c r="AA9" s="50">
        <v>0</v>
      </c>
      <c r="AB9" s="4">
        <v>0</v>
      </c>
      <c r="AC9" s="92">
        <f t="shared" si="7"/>
        <v>0</v>
      </c>
      <c r="AD9" s="4">
        <v>0</v>
      </c>
      <c r="AE9" s="92">
        <f t="shared" si="8"/>
        <v>0</v>
      </c>
      <c r="AF9" s="4">
        <v>0</v>
      </c>
      <c r="AG9" s="92">
        <v>0</v>
      </c>
    </row>
    <row r="10" spans="1:33" x14ac:dyDescent="0.2">
      <c r="A10" s="72"/>
      <c r="B10" s="72"/>
      <c r="C10" s="16"/>
      <c r="D10" s="16" t="s">
        <v>43</v>
      </c>
      <c r="E10" s="4">
        <v>100</v>
      </c>
      <c r="F10" s="4">
        <v>5</v>
      </c>
      <c r="G10" s="4">
        <v>8</v>
      </c>
      <c r="H10" s="8">
        <f t="shared" si="9"/>
        <v>13</v>
      </c>
      <c r="I10" s="92">
        <f t="shared" si="1"/>
        <v>0.13</v>
      </c>
      <c r="J10" s="4">
        <v>0</v>
      </c>
      <c r="K10" s="4">
        <v>0</v>
      </c>
      <c r="L10" s="4">
        <v>3</v>
      </c>
      <c r="M10" s="4">
        <v>1</v>
      </c>
      <c r="N10" s="4">
        <v>6</v>
      </c>
      <c r="O10" s="4">
        <v>0</v>
      </c>
      <c r="P10" s="8">
        <f t="shared" si="2"/>
        <v>10</v>
      </c>
      <c r="Q10" s="92">
        <f t="shared" si="3"/>
        <v>0.1</v>
      </c>
      <c r="R10" s="8">
        <f t="shared" si="0"/>
        <v>23</v>
      </c>
      <c r="S10" s="92">
        <f t="shared" si="4"/>
        <v>0.23</v>
      </c>
      <c r="T10" s="4">
        <v>0</v>
      </c>
      <c r="U10" s="4">
        <v>23</v>
      </c>
      <c r="V10" s="4">
        <v>0</v>
      </c>
      <c r="W10" s="4">
        <v>0</v>
      </c>
      <c r="X10" s="4">
        <v>0</v>
      </c>
      <c r="Y10" s="92">
        <f t="shared" si="5"/>
        <v>0</v>
      </c>
      <c r="Z10" s="103">
        <f t="shared" si="6"/>
        <v>0</v>
      </c>
      <c r="AA10" s="50">
        <v>0</v>
      </c>
      <c r="AB10" s="4">
        <v>0</v>
      </c>
      <c r="AC10" s="92">
        <f t="shared" si="7"/>
        <v>0</v>
      </c>
      <c r="AD10" s="4">
        <v>0</v>
      </c>
      <c r="AE10" s="92">
        <f t="shared" si="8"/>
        <v>0</v>
      </c>
      <c r="AF10" s="4">
        <v>0</v>
      </c>
      <c r="AG10" s="92">
        <f t="shared" ref="AG10:AG29" si="10">AF10/$E10</f>
        <v>0</v>
      </c>
    </row>
    <row r="11" spans="1:33" x14ac:dyDescent="0.2">
      <c r="A11" s="72"/>
      <c r="B11" s="72"/>
      <c r="C11" s="16" t="s">
        <v>3</v>
      </c>
      <c r="D11" s="16" t="s">
        <v>42</v>
      </c>
      <c r="E11" s="4">
        <v>29</v>
      </c>
      <c r="F11" s="4">
        <v>1</v>
      </c>
      <c r="G11" s="4">
        <v>4</v>
      </c>
      <c r="H11" s="8">
        <f t="shared" si="9"/>
        <v>5</v>
      </c>
      <c r="I11" s="92">
        <f t="shared" si="1"/>
        <v>0.17241379310344829</v>
      </c>
      <c r="J11" s="4">
        <v>0</v>
      </c>
      <c r="K11" s="4">
        <v>0</v>
      </c>
      <c r="L11" s="4">
        <v>0</v>
      </c>
      <c r="M11" s="4">
        <v>0</v>
      </c>
      <c r="N11" s="4">
        <v>2</v>
      </c>
      <c r="O11" s="4">
        <v>0</v>
      </c>
      <c r="P11" s="8">
        <f t="shared" si="2"/>
        <v>2</v>
      </c>
      <c r="Q11" s="92">
        <f t="shared" si="3"/>
        <v>6.8965517241379309E-2</v>
      </c>
      <c r="R11" s="8">
        <f t="shared" si="0"/>
        <v>7</v>
      </c>
      <c r="S11" s="92">
        <f t="shared" si="4"/>
        <v>0.2413793103448276</v>
      </c>
      <c r="T11" s="4">
        <v>7</v>
      </c>
      <c r="U11" s="4">
        <v>0</v>
      </c>
      <c r="V11" s="4">
        <v>0</v>
      </c>
      <c r="W11" s="4">
        <v>0</v>
      </c>
      <c r="X11" s="4">
        <v>0</v>
      </c>
      <c r="Y11" s="92">
        <f t="shared" si="5"/>
        <v>0</v>
      </c>
      <c r="Z11" s="103">
        <f t="shared" si="6"/>
        <v>0</v>
      </c>
      <c r="AA11" s="50">
        <v>0</v>
      </c>
      <c r="AB11" s="4">
        <v>0</v>
      </c>
      <c r="AC11" s="92">
        <f t="shared" si="7"/>
        <v>0</v>
      </c>
      <c r="AD11" s="4">
        <v>0</v>
      </c>
      <c r="AE11" s="92">
        <f t="shared" si="8"/>
        <v>0</v>
      </c>
      <c r="AF11" s="4">
        <v>0</v>
      </c>
      <c r="AG11" s="92">
        <f t="shared" si="10"/>
        <v>0</v>
      </c>
    </row>
    <row r="12" spans="1:33" x14ac:dyDescent="0.2">
      <c r="A12" s="72"/>
      <c r="B12" s="72"/>
      <c r="C12" s="16"/>
      <c r="D12" s="16" t="s">
        <v>43</v>
      </c>
      <c r="E12" s="4">
        <v>90</v>
      </c>
      <c r="F12" s="4">
        <v>4</v>
      </c>
      <c r="G12" s="4">
        <v>8</v>
      </c>
      <c r="H12" s="8">
        <f t="shared" si="9"/>
        <v>12</v>
      </c>
      <c r="I12" s="92">
        <f t="shared" si="1"/>
        <v>0.13333333333333333</v>
      </c>
      <c r="J12" s="4">
        <v>0</v>
      </c>
      <c r="K12" s="4">
        <v>0</v>
      </c>
      <c r="L12" s="4">
        <v>1</v>
      </c>
      <c r="M12" s="4">
        <v>2</v>
      </c>
      <c r="N12" s="4">
        <v>9</v>
      </c>
      <c r="O12" s="4">
        <v>0</v>
      </c>
      <c r="P12" s="8">
        <f t="shared" si="2"/>
        <v>12</v>
      </c>
      <c r="Q12" s="92">
        <f t="shared" si="3"/>
        <v>0.13333333333333333</v>
      </c>
      <c r="R12" s="8">
        <f t="shared" si="0"/>
        <v>24</v>
      </c>
      <c r="S12" s="92">
        <f t="shared" si="4"/>
        <v>0.26666666666666666</v>
      </c>
      <c r="T12" s="4">
        <v>0</v>
      </c>
      <c r="U12" s="4">
        <v>24</v>
      </c>
      <c r="V12" s="4">
        <v>0</v>
      </c>
      <c r="W12" s="4">
        <v>5</v>
      </c>
      <c r="X12" s="4">
        <v>5</v>
      </c>
      <c r="Y12" s="92">
        <f t="shared" si="5"/>
        <v>5.5555555555555552E-2</v>
      </c>
      <c r="Z12" s="103">
        <v>5</v>
      </c>
      <c r="AA12" s="50">
        <v>0</v>
      </c>
      <c r="AB12" s="4">
        <v>5</v>
      </c>
      <c r="AC12" s="92">
        <f t="shared" si="7"/>
        <v>5.5555555555555552E-2</v>
      </c>
      <c r="AD12" s="4">
        <v>0</v>
      </c>
      <c r="AE12" s="92">
        <f t="shared" si="8"/>
        <v>0</v>
      </c>
      <c r="AF12" s="4">
        <v>0</v>
      </c>
      <c r="AG12" s="92">
        <f t="shared" si="10"/>
        <v>0</v>
      </c>
    </row>
    <row r="13" spans="1:33" x14ac:dyDescent="0.2">
      <c r="A13" s="72"/>
      <c r="B13" s="72"/>
      <c r="C13" s="16" t="s">
        <v>4</v>
      </c>
      <c r="D13" s="16" t="s">
        <v>42</v>
      </c>
      <c r="E13" s="4">
        <v>72</v>
      </c>
      <c r="F13" s="4">
        <v>1</v>
      </c>
      <c r="G13" s="4">
        <v>7</v>
      </c>
      <c r="H13" s="8">
        <f t="shared" si="9"/>
        <v>8</v>
      </c>
      <c r="I13" s="92">
        <f t="shared" si="1"/>
        <v>0.1111111111111111</v>
      </c>
      <c r="J13" s="4">
        <v>0</v>
      </c>
      <c r="K13" s="4">
        <v>1</v>
      </c>
      <c r="L13" s="4">
        <v>2</v>
      </c>
      <c r="M13" s="4">
        <v>1</v>
      </c>
      <c r="N13" s="4">
        <v>5</v>
      </c>
      <c r="O13" s="4">
        <v>0</v>
      </c>
      <c r="P13" s="8">
        <f t="shared" si="2"/>
        <v>9</v>
      </c>
      <c r="Q13" s="92">
        <f t="shared" si="3"/>
        <v>0.125</v>
      </c>
      <c r="R13" s="8">
        <f t="shared" si="0"/>
        <v>17</v>
      </c>
      <c r="S13" s="92">
        <f t="shared" si="4"/>
        <v>0.2361111111111111</v>
      </c>
      <c r="T13" s="4">
        <v>17</v>
      </c>
      <c r="U13" s="4">
        <v>0</v>
      </c>
      <c r="V13" s="4">
        <v>0</v>
      </c>
      <c r="W13" s="4">
        <v>5</v>
      </c>
      <c r="X13" s="4">
        <v>5</v>
      </c>
      <c r="Y13" s="92">
        <f t="shared" si="5"/>
        <v>6.9444444444444448E-2</v>
      </c>
      <c r="Z13" s="103">
        <f t="shared" si="6"/>
        <v>5</v>
      </c>
      <c r="AA13" s="50">
        <v>0</v>
      </c>
      <c r="AB13" s="4">
        <v>5</v>
      </c>
      <c r="AC13" s="92">
        <f t="shared" si="7"/>
        <v>6.9444444444444448E-2</v>
      </c>
      <c r="AD13" s="4">
        <v>0</v>
      </c>
      <c r="AE13" s="92">
        <f t="shared" si="8"/>
        <v>0</v>
      </c>
      <c r="AF13" s="4">
        <v>0</v>
      </c>
      <c r="AG13" s="92">
        <f t="shared" si="10"/>
        <v>0</v>
      </c>
    </row>
    <row r="14" spans="1:33" x14ac:dyDescent="0.2">
      <c r="A14" s="72"/>
      <c r="B14" s="72"/>
      <c r="C14" s="16"/>
      <c r="D14" s="16" t="s">
        <v>43</v>
      </c>
      <c r="E14" s="4">
        <v>47</v>
      </c>
      <c r="F14" s="4">
        <v>2</v>
      </c>
      <c r="G14" s="4">
        <v>9</v>
      </c>
      <c r="H14" s="8">
        <f t="shared" si="9"/>
        <v>11</v>
      </c>
      <c r="I14" s="92">
        <f t="shared" si="1"/>
        <v>0.23404255319148937</v>
      </c>
      <c r="J14" s="4">
        <v>0</v>
      </c>
      <c r="K14" s="4">
        <v>1</v>
      </c>
      <c r="L14" s="4">
        <v>0</v>
      </c>
      <c r="M14" s="4">
        <v>0</v>
      </c>
      <c r="N14" s="4">
        <v>4</v>
      </c>
      <c r="O14" s="4">
        <v>0</v>
      </c>
      <c r="P14" s="8">
        <f t="shared" si="2"/>
        <v>5</v>
      </c>
      <c r="Q14" s="92">
        <f t="shared" si="3"/>
        <v>0.10638297872340426</v>
      </c>
      <c r="R14" s="8">
        <f t="shared" si="0"/>
        <v>16</v>
      </c>
      <c r="S14" s="92">
        <f t="shared" si="4"/>
        <v>0.34042553191489361</v>
      </c>
      <c r="T14" s="4">
        <v>0</v>
      </c>
      <c r="U14" s="4">
        <v>16</v>
      </c>
      <c r="V14" s="4">
        <v>0</v>
      </c>
      <c r="W14" s="4">
        <v>3</v>
      </c>
      <c r="X14" s="4">
        <v>3</v>
      </c>
      <c r="Y14" s="92">
        <f t="shared" si="5"/>
        <v>6.3829787234042548E-2</v>
      </c>
      <c r="Z14" s="103">
        <f t="shared" si="6"/>
        <v>3</v>
      </c>
      <c r="AA14" s="50">
        <v>0</v>
      </c>
      <c r="AB14" s="4">
        <v>3</v>
      </c>
      <c r="AC14" s="92">
        <f t="shared" si="7"/>
        <v>6.3829787234042548E-2</v>
      </c>
      <c r="AD14" s="4">
        <v>0</v>
      </c>
      <c r="AE14" s="92">
        <f t="shared" si="8"/>
        <v>0</v>
      </c>
      <c r="AF14" s="4">
        <v>0</v>
      </c>
      <c r="AG14" s="92">
        <f t="shared" si="10"/>
        <v>0</v>
      </c>
    </row>
    <row r="15" spans="1:33" x14ac:dyDescent="0.2">
      <c r="A15" s="72"/>
      <c r="B15" s="72"/>
      <c r="C15" s="16" t="s">
        <v>20</v>
      </c>
      <c r="D15" s="16"/>
      <c r="E15" s="8">
        <f>SUM(E7:E14)</f>
        <v>479</v>
      </c>
      <c r="F15" s="8">
        <f>SUM(F7:F14)</f>
        <v>17</v>
      </c>
      <c r="G15" s="8">
        <f>SUM(G7:G14)</f>
        <v>39</v>
      </c>
      <c r="H15" s="8">
        <f t="shared" si="9"/>
        <v>56</v>
      </c>
      <c r="I15" s="92">
        <f t="shared" si="1"/>
        <v>0.11691022964509394</v>
      </c>
      <c r="J15" s="8">
        <f t="shared" ref="J15:P15" si="11">SUM(J7:J14)</f>
        <v>0</v>
      </c>
      <c r="K15" s="8">
        <f t="shared" si="11"/>
        <v>2</v>
      </c>
      <c r="L15" s="8">
        <f t="shared" si="11"/>
        <v>7</v>
      </c>
      <c r="M15" s="8">
        <f t="shared" si="11"/>
        <v>5</v>
      </c>
      <c r="N15" s="8">
        <f t="shared" si="11"/>
        <v>39</v>
      </c>
      <c r="O15" s="8">
        <f t="shared" si="11"/>
        <v>0</v>
      </c>
      <c r="P15" s="8">
        <f t="shared" si="11"/>
        <v>53</v>
      </c>
      <c r="Q15" s="92">
        <f t="shared" si="3"/>
        <v>0.11064718162839249</v>
      </c>
      <c r="R15" s="8">
        <f t="shared" si="0"/>
        <v>109</v>
      </c>
      <c r="S15" s="92">
        <f t="shared" si="4"/>
        <v>0.22755741127348644</v>
      </c>
      <c r="T15" s="8">
        <f>SUM(T7:T14)</f>
        <v>46</v>
      </c>
      <c r="U15" s="8">
        <f>SUM(U7:U14)</f>
        <v>63</v>
      </c>
      <c r="V15" s="10">
        <f>SUM(V7:V14)</f>
        <v>0</v>
      </c>
      <c r="W15" s="10">
        <f>SUM(W7:W14)</f>
        <v>13</v>
      </c>
      <c r="X15" s="10">
        <f>SUM(X7:X14)</f>
        <v>13</v>
      </c>
      <c r="Y15" s="92">
        <f t="shared" si="5"/>
        <v>2.7139874739039668E-2</v>
      </c>
      <c r="Z15" s="104">
        <f>SUM(Z7:Z14)</f>
        <v>13</v>
      </c>
      <c r="AA15" s="9">
        <f>SUM(AA7:AA14)</f>
        <v>0</v>
      </c>
      <c r="AB15" s="8">
        <f>SUM(AB7:AB14)</f>
        <v>13</v>
      </c>
      <c r="AC15" s="92">
        <f t="shared" si="7"/>
        <v>2.7139874739039668E-2</v>
      </c>
      <c r="AD15" s="8">
        <f>SUM(AD7:AD14)</f>
        <v>0</v>
      </c>
      <c r="AE15" s="92">
        <f t="shared" si="8"/>
        <v>0</v>
      </c>
      <c r="AF15" s="8">
        <f>SUM(AF7:AF14)</f>
        <v>0</v>
      </c>
      <c r="AG15" s="92">
        <f t="shared" si="10"/>
        <v>0</v>
      </c>
    </row>
    <row r="16" spans="1:33" x14ac:dyDescent="0.2">
      <c r="A16" s="72"/>
      <c r="B16" s="72"/>
      <c r="C16" s="16" t="s">
        <v>5</v>
      </c>
      <c r="D16" s="16" t="s">
        <v>42</v>
      </c>
      <c r="E16" s="4">
        <v>108</v>
      </c>
      <c r="F16" s="4">
        <v>2</v>
      </c>
      <c r="G16" s="4">
        <v>9</v>
      </c>
      <c r="H16" s="8">
        <f t="shared" ref="H16:H29" si="12">F16+G16</f>
        <v>11</v>
      </c>
      <c r="I16" s="92">
        <f t="shared" si="1"/>
        <v>0.10185185185185185</v>
      </c>
      <c r="J16" s="4">
        <v>0</v>
      </c>
      <c r="K16" s="4">
        <f>1</f>
        <v>1</v>
      </c>
      <c r="L16" s="4">
        <f>3</f>
        <v>3</v>
      </c>
      <c r="M16" s="4"/>
      <c r="N16" s="4">
        <v>12</v>
      </c>
      <c r="O16" s="4">
        <v>0</v>
      </c>
      <c r="P16" s="8">
        <f t="shared" si="2"/>
        <v>16</v>
      </c>
      <c r="Q16" s="92">
        <f t="shared" si="3"/>
        <v>0.14814814814814814</v>
      </c>
      <c r="R16" s="8">
        <f t="shared" si="0"/>
        <v>27</v>
      </c>
      <c r="S16" s="92">
        <f t="shared" si="4"/>
        <v>0.25</v>
      </c>
      <c r="T16" s="4">
        <v>27</v>
      </c>
      <c r="U16" s="4">
        <v>0</v>
      </c>
      <c r="V16" s="4">
        <v>0</v>
      </c>
      <c r="W16" s="4">
        <v>0</v>
      </c>
      <c r="X16" s="4">
        <v>0</v>
      </c>
      <c r="Y16" s="92">
        <f t="shared" si="5"/>
        <v>0</v>
      </c>
      <c r="Z16" s="103">
        <f t="shared" si="6"/>
        <v>0</v>
      </c>
      <c r="AA16" s="50">
        <v>0</v>
      </c>
      <c r="AB16" s="4">
        <v>0</v>
      </c>
      <c r="AC16" s="92">
        <f t="shared" si="7"/>
        <v>0</v>
      </c>
      <c r="AD16" s="4">
        <v>0</v>
      </c>
      <c r="AE16" s="92">
        <f t="shared" si="8"/>
        <v>0</v>
      </c>
      <c r="AF16" s="4">
        <v>0</v>
      </c>
      <c r="AG16" s="92">
        <f t="shared" si="10"/>
        <v>0</v>
      </c>
    </row>
    <row r="17" spans="1:33" x14ac:dyDescent="0.2">
      <c r="A17" s="72"/>
      <c r="B17" s="72"/>
      <c r="C17" s="16"/>
      <c r="D17" s="16" t="s">
        <v>43</v>
      </c>
      <c r="E17" s="4">
        <v>0</v>
      </c>
      <c r="F17" s="4">
        <v>0</v>
      </c>
      <c r="G17" s="4">
        <v>0</v>
      </c>
      <c r="H17" s="8">
        <f t="shared" si="12"/>
        <v>0</v>
      </c>
      <c r="I17" s="92" t="e">
        <f t="shared" si="1"/>
        <v>#DIV/0!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8">
        <f t="shared" si="2"/>
        <v>0</v>
      </c>
      <c r="Q17" s="92" t="e">
        <f t="shared" si="3"/>
        <v>#DIV/0!</v>
      </c>
      <c r="R17" s="8">
        <f t="shared" si="0"/>
        <v>0</v>
      </c>
      <c r="S17" s="92" t="e">
        <f t="shared" si="4"/>
        <v>#DIV/0!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92" t="e">
        <f t="shared" si="5"/>
        <v>#DIV/0!</v>
      </c>
      <c r="Z17" s="103">
        <f t="shared" si="6"/>
        <v>0</v>
      </c>
      <c r="AA17" s="50">
        <v>0</v>
      </c>
      <c r="AB17" s="4">
        <v>0</v>
      </c>
      <c r="AC17" s="92" t="e">
        <f t="shared" si="7"/>
        <v>#DIV/0!</v>
      </c>
      <c r="AD17" s="4">
        <v>0</v>
      </c>
      <c r="AE17" s="92" t="e">
        <f t="shared" si="8"/>
        <v>#DIV/0!</v>
      </c>
      <c r="AF17" s="4">
        <v>0</v>
      </c>
      <c r="AG17" s="92" t="e">
        <f t="shared" si="10"/>
        <v>#DIV/0!</v>
      </c>
    </row>
    <row r="18" spans="1:33" x14ac:dyDescent="0.2">
      <c r="A18" s="72"/>
      <c r="B18" s="72"/>
      <c r="C18" s="17" t="s">
        <v>6</v>
      </c>
      <c r="D18" s="16" t="s">
        <v>42</v>
      </c>
      <c r="E18" s="4">
        <v>0</v>
      </c>
      <c r="F18" s="4">
        <v>0</v>
      </c>
      <c r="G18" s="4">
        <v>0</v>
      </c>
      <c r="H18" s="8">
        <f t="shared" si="12"/>
        <v>0</v>
      </c>
      <c r="I18" s="92" t="e">
        <f t="shared" si="1"/>
        <v>#DIV/0!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8">
        <f t="shared" si="2"/>
        <v>0</v>
      </c>
      <c r="Q18" s="92" t="e">
        <f t="shared" si="3"/>
        <v>#DIV/0!</v>
      </c>
      <c r="R18" s="8">
        <f t="shared" si="0"/>
        <v>0</v>
      </c>
      <c r="S18" s="92" t="e">
        <f t="shared" si="4"/>
        <v>#DIV/0!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92" t="e">
        <f t="shared" si="5"/>
        <v>#DIV/0!</v>
      </c>
      <c r="Z18" s="103">
        <f t="shared" si="6"/>
        <v>0</v>
      </c>
      <c r="AA18" s="50">
        <v>0</v>
      </c>
      <c r="AB18" s="4">
        <v>0</v>
      </c>
      <c r="AC18" s="92" t="e">
        <f t="shared" si="7"/>
        <v>#DIV/0!</v>
      </c>
      <c r="AD18" s="4">
        <v>0</v>
      </c>
      <c r="AE18" s="92" t="e">
        <f t="shared" si="8"/>
        <v>#DIV/0!</v>
      </c>
      <c r="AF18" s="4">
        <v>0</v>
      </c>
      <c r="AG18" s="92" t="e">
        <f t="shared" si="10"/>
        <v>#DIV/0!</v>
      </c>
    </row>
    <row r="19" spans="1:33" x14ac:dyDescent="0.2">
      <c r="A19" s="72"/>
      <c r="B19" s="72"/>
      <c r="C19" s="17"/>
      <c r="D19" s="16" t="s">
        <v>43</v>
      </c>
      <c r="E19" s="4">
        <v>109</v>
      </c>
      <c r="F19" s="4">
        <v>3</v>
      </c>
      <c r="G19" s="4">
        <v>18</v>
      </c>
      <c r="H19" s="8">
        <f t="shared" si="12"/>
        <v>21</v>
      </c>
      <c r="I19" s="92">
        <f t="shared" si="1"/>
        <v>0.19266055045871561</v>
      </c>
      <c r="J19" s="4">
        <v>0</v>
      </c>
      <c r="K19" s="4">
        <v>0</v>
      </c>
      <c r="L19" s="4">
        <v>2</v>
      </c>
      <c r="M19" s="4">
        <v>1</v>
      </c>
      <c r="N19" s="4">
        <v>11</v>
      </c>
      <c r="O19" s="4">
        <v>0</v>
      </c>
      <c r="P19" s="8">
        <f t="shared" si="2"/>
        <v>14</v>
      </c>
      <c r="Q19" s="92">
        <f t="shared" si="3"/>
        <v>0.12844036697247707</v>
      </c>
      <c r="R19" s="8">
        <f t="shared" si="0"/>
        <v>35</v>
      </c>
      <c r="S19" s="92">
        <f t="shared" si="4"/>
        <v>0.32110091743119268</v>
      </c>
      <c r="T19" s="4">
        <v>0</v>
      </c>
      <c r="U19" s="4">
        <v>35</v>
      </c>
      <c r="V19" s="4">
        <v>0</v>
      </c>
      <c r="W19" s="4">
        <v>3</v>
      </c>
      <c r="X19" s="4">
        <v>3</v>
      </c>
      <c r="Y19" s="92">
        <f t="shared" si="5"/>
        <v>2.7522935779816515E-2</v>
      </c>
      <c r="Z19" s="103">
        <v>3</v>
      </c>
      <c r="AA19" s="50">
        <v>0</v>
      </c>
      <c r="AB19" s="4">
        <v>3</v>
      </c>
      <c r="AC19" s="92">
        <f t="shared" si="7"/>
        <v>2.7522935779816515E-2</v>
      </c>
      <c r="AD19" s="4">
        <v>0</v>
      </c>
      <c r="AE19" s="92">
        <f t="shared" si="8"/>
        <v>0</v>
      </c>
      <c r="AF19" s="4">
        <v>0</v>
      </c>
      <c r="AG19" s="92">
        <f t="shared" si="10"/>
        <v>0</v>
      </c>
    </row>
    <row r="20" spans="1:33" x14ac:dyDescent="0.2">
      <c r="A20" s="72"/>
      <c r="B20" s="72"/>
      <c r="C20" s="17" t="s">
        <v>7</v>
      </c>
      <c r="D20" s="16" t="s">
        <v>42</v>
      </c>
      <c r="E20" s="4">
        <v>0</v>
      </c>
      <c r="F20" s="4">
        <v>0</v>
      </c>
      <c r="G20" s="4">
        <v>0</v>
      </c>
      <c r="H20" s="8">
        <f t="shared" si="12"/>
        <v>0</v>
      </c>
      <c r="I20" s="92" t="e">
        <f t="shared" si="1"/>
        <v>#DIV/0!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8">
        <f t="shared" si="2"/>
        <v>0</v>
      </c>
      <c r="Q20" s="92" t="e">
        <f t="shared" si="3"/>
        <v>#DIV/0!</v>
      </c>
      <c r="R20" s="8">
        <f t="shared" si="0"/>
        <v>0</v>
      </c>
      <c r="S20" s="92" t="e">
        <f t="shared" si="4"/>
        <v>#DIV/0!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92" t="e">
        <f t="shared" si="5"/>
        <v>#DIV/0!</v>
      </c>
      <c r="Z20" s="103">
        <f t="shared" si="6"/>
        <v>0</v>
      </c>
      <c r="AA20" s="50">
        <v>0</v>
      </c>
      <c r="AB20" s="4">
        <v>0</v>
      </c>
      <c r="AC20" s="92" t="e">
        <f t="shared" si="7"/>
        <v>#DIV/0!</v>
      </c>
      <c r="AD20" s="4">
        <v>0</v>
      </c>
      <c r="AE20" s="92" t="e">
        <f t="shared" si="8"/>
        <v>#DIV/0!</v>
      </c>
      <c r="AF20" s="4">
        <v>0</v>
      </c>
      <c r="AG20" s="92" t="e">
        <f t="shared" si="10"/>
        <v>#DIV/0!</v>
      </c>
    </row>
    <row r="21" spans="1:33" x14ac:dyDescent="0.2">
      <c r="A21" s="72"/>
      <c r="B21" s="72"/>
      <c r="C21" s="17"/>
      <c r="D21" s="16" t="s">
        <v>43</v>
      </c>
      <c r="E21" s="4">
        <v>81</v>
      </c>
      <c r="F21" s="4">
        <v>0</v>
      </c>
      <c r="G21" s="4">
        <v>10</v>
      </c>
      <c r="H21" s="8">
        <f t="shared" si="12"/>
        <v>10</v>
      </c>
      <c r="I21" s="92">
        <f t="shared" si="1"/>
        <v>0.12345679012345678</v>
      </c>
      <c r="J21" s="4">
        <v>0</v>
      </c>
      <c r="K21" s="4">
        <v>0</v>
      </c>
      <c r="L21" s="4">
        <v>2</v>
      </c>
      <c r="M21" s="4">
        <v>1</v>
      </c>
      <c r="N21" s="4">
        <v>7</v>
      </c>
      <c r="O21" s="4">
        <v>0</v>
      </c>
      <c r="P21" s="8">
        <f t="shared" si="2"/>
        <v>10</v>
      </c>
      <c r="Q21" s="92">
        <f t="shared" si="3"/>
        <v>0.12345679012345678</v>
      </c>
      <c r="R21" s="8">
        <f t="shared" si="0"/>
        <v>20</v>
      </c>
      <c r="S21" s="92">
        <f t="shared" si="4"/>
        <v>0.24691358024691357</v>
      </c>
      <c r="T21" s="4">
        <v>0</v>
      </c>
      <c r="U21" s="4">
        <v>20</v>
      </c>
      <c r="V21" s="4">
        <v>0</v>
      </c>
      <c r="W21" s="4">
        <v>4</v>
      </c>
      <c r="X21" s="4">
        <v>4</v>
      </c>
      <c r="Y21" s="92">
        <f t="shared" si="5"/>
        <v>4.9382716049382713E-2</v>
      </c>
      <c r="Z21" s="103">
        <v>4</v>
      </c>
      <c r="AA21" s="50">
        <v>0</v>
      </c>
      <c r="AB21" s="4">
        <v>4</v>
      </c>
      <c r="AC21" s="92">
        <f t="shared" si="7"/>
        <v>4.9382716049382713E-2</v>
      </c>
      <c r="AD21" s="4">
        <v>0</v>
      </c>
      <c r="AE21" s="92">
        <f t="shared" si="8"/>
        <v>0</v>
      </c>
      <c r="AF21" s="4">
        <v>0</v>
      </c>
      <c r="AG21" s="92">
        <f t="shared" si="10"/>
        <v>0</v>
      </c>
    </row>
    <row r="22" spans="1:33" x14ac:dyDescent="0.2">
      <c r="A22" s="72"/>
      <c r="B22" s="72"/>
      <c r="C22" s="17" t="s">
        <v>8</v>
      </c>
      <c r="D22" s="16" t="s">
        <v>42</v>
      </c>
      <c r="E22" s="4">
        <v>0</v>
      </c>
      <c r="F22" s="4">
        <v>0</v>
      </c>
      <c r="G22" s="4">
        <v>0</v>
      </c>
      <c r="H22" s="8">
        <f t="shared" si="12"/>
        <v>0</v>
      </c>
      <c r="I22" s="92" t="e">
        <f t="shared" si="1"/>
        <v>#DIV/0!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8">
        <f t="shared" si="2"/>
        <v>0</v>
      </c>
      <c r="Q22" s="92" t="e">
        <f t="shared" si="3"/>
        <v>#DIV/0!</v>
      </c>
      <c r="R22" s="8">
        <f t="shared" si="0"/>
        <v>0</v>
      </c>
      <c r="S22" s="92" t="e">
        <f t="shared" si="4"/>
        <v>#DIV/0!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92" t="e">
        <f t="shared" si="5"/>
        <v>#DIV/0!</v>
      </c>
      <c r="Z22" s="103">
        <f t="shared" si="6"/>
        <v>0</v>
      </c>
      <c r="AA22" s="50">
        <v>0</v>
      </c>
      <c r="AB22" s="4">
        <v>0</v>
      </c>
      <c r="AC22" s="92" t="e">
        <f t="shared" si="7"/>
        <v>#DIV/0!</v>
      </c>
      <c r="AD22" s="4">
        <v>0</v>
      </c>
      <c r="AE22" s="92" t="e">
        <f t="shared" si="8"/>
        <v>#DIV/0!</v>
      </c>
      <c r="AF22" s="4">
        <v>0</v>
      </c>
      <c r="AG22" s="92" t="e">
        <f t="shared" si="10"/>
        <v>#DIV/0!</v>
      </c>
    </row>
    <row r="23" spans="1:33" x14ac:dyDescent="0.2">
      <c r="A23" s="72"/>
      <c r="B23" s="72"/>
      <c r="C23" s="17"/>
      <c r="D23" s="16" t="s">
        <v>43</v>
      </c>
      <c r="E23" s="4">
        <v>74</v>
      </c>
      <c r="F23" s="4">
        <v>0</v>
      </c>
      <c r="G23" s="4">
        <v>10</v>
      </c>
      <c r="H23" s="8">
        <f t="shared" si="12"/>
        <v>10</v>
      </c>
      <c r="I23" s="92">
        <f t="shared" si="1"/>
        <v>0.13513513513513514</v>
      </c>
      <c r="J23" s="4">
        <v>0</v>
      </c>
      <c r="K23" s="4">
        <v>0</v>
      </c>
      <c r="L23" s="4">
        <v>1</v>
      </c>
      <c r="M23" s="4">
        <v>1</v>
      </c>
      <c r="N23" s="4">
        <v>9</v>
      </c>
      <c r="O23" s="4">
        <v>0</v>
      </c>
      <c r="P23" s="8">
        <f t="shared" si="2"/>
        <v>11</v>
      </c>
      <c r="Q23" s="92">
        <f t="shared" si="3"/>
        <v>0.14864864864864866</v>
      </c>
      <c r="R23" s="8">
        <f t="shared" si="0"/>
        <v>21</v>
      </c>
      <c r="S23" s="92">
        <f t="shared" si="4"/>
        <v>0.28378378378378377</v>
      </c>
      <c r="T23" s="4">
        <v>0</v>
      </c>
      <c r="U23" s="4">
        <v>21</v>
      </c>
      <c r="V23" s="4">
        <v>0</v>
      </c>
      <c r="W23" s="4">
        <v>0</v>
      </c>
      <c r="X23" s="4">
        <v>0</v>
      </c>
      <c r="Y23" s="92">
        <f t="shared" si="5"/>
        <v>0</v>
      </c>
      <c r="Z23" s="103">
        <f t="shared" si="6"/>
        <v>0</v>
      </c>
      <c r="AA23" s="50">
        <v>0</v>
      </c>
      <c r="AB23" s="4">
        <v>0</v>
      </c>
      <c r="AC23" s="92">
        <f t="shared" si="7"/>
        <v>0</v>
      </c>
      <c r="AD23" s="4">
        <v>0</v>
      </c>
      <c r="AE23" s="92">
        <f t="shared" si="8"/>
        <v>0</v>
      </c>
      <c r="AF23" s="4">
        <v>0</v>
      </c>
      <c r="AG23" s="92">
        <f t="shared" si="10"/>
        <v>0</v>
      </c>
    </row>
    <row r="24" spans="1:33" x14ac:dyDescent="0.2">
      <c r="A24" s="72"/>
      <c r="B24" s="72"/>
      <c r="C24" s="17" t="s">
        <v>9</v>
      </c>
      <c r="D24" s="16" t="s">
        <v>42</v>
      </c>
      <c r="E24" s="39">
        <v>67</v>
      </c>
      <c r="F24" s="4">
        <v>3</v>
      </c>
      <c r="G24" s="4">
        <v>9</v>
      </c>
      <c r="H24" s="8">
        <f t="shared" si="12"/>
        <v>12</v>
      </c>
      <c r="I24" s="92">
        <f t="shared" si="1"/>
        <v>0.17910447761194029</v>
      </c>
      <c r="J24" s="4">
        <v>0</v>
      </c>
      <c r="K24" s="4">
        <v>2</v>
      </c>
      <c r="L24" s="4">
        <v>0</v>
      </c>
      <c r="M24" s="4">
        <v>1</v>
      </c>
      <c r="N24" s="4">
        <v>4</v>
      </c>
      <c r="O24" s="4">
        <v>0</v>
      </c>
      <c r="P24" s="8">
        <f t="shared" si="2"/>
        <v>7</v>
      </c>
      <c r="Q24" s="92">
        <f t="shared" si="3"/>
        <v>0.1044776119402985</v>
      </c>
      <c r="R24" s="8">
        <f t="shared" si="0"/>
        <v>19</v>
      </c>
      <c r="S24" s="92">
        <f t="shared" si="4"/>
        <v>0.28358208955223879</v>
      </c>
      <c r="T24" s="4">
        <v>19</v>
      </c>
      <c r="U24" s="4">
        <v>0</v>
      </c>
      <c r="V24" s="4">
        <v>0</v>
      </c>
      <c r="W24" s="4">
        <v>2</v>
      </c>
      <c r="X24" s="4">
        <v>2</v>
      </c>
      <c r="Y24" s="92">
        <f t="shared" si="5"/>
        <v>2.9850746268656716E-2</v>
      </c>
      <c r="Z24" s="103">
        <f t="shared" si="6"/>
        <v>2</v>
      </c>
      <c r="AA24" s="50">
        <v>0</v>
      </c>
      <c r="AB24" s="4">
        <v>2</v>
      </c>
      <c r="AC24" s="92">
        <f t="shared" si="7"/>
        <v>2.9850746268656716E-2</v>
      </c>
      <c r="AD24" s="4">
        <v>0</v>
      </c>
      <c r="AE24" s="92">
        <f t="shared" si="8"/>
        <v>0</v>
      </c>
      <c r="AF24" s="4">
        <v>0</v>
      </c>
      <c r="AG24" s="92">
        <f t="shared" si="10"/>
        <v>0</v>
      </c>
    </row>
    <row r="25" spans="1:33" ht="15.75" customHeight="1" x14ac:dyDescent="0.2">
      <c r="A25" s="72"/>
      <c r="B25" s="72"/>
      <c r="C25" s="3" t="s">
        <v>44</v>
      </c>
      <c r="D25" s="7"/>
      <c r="E25" s="8">
        <f>SUM(E16:E24)</f>
        <v>439</v>
      </c>
      <c r="F25" s="8">
        <f>SUM(F16:F24)</f>
        <v>8</v>
      </c>
      <c r="G25" s="8">
        <f>SUM(G16:G24)</f>
        <v>56</v>
      </c>
      <c r="H25" s="8">
        <f t="shared" si="12"/>
        <v>64</v>
      </c>
      <c r="I25" s="92">
        <f t="shared" si="1"/>
        <v>0.14578587699316628</v>
      </c>
      <c r="J25" s="8">
        <f t="shared" ref="J25:P25" si="13">SUM(J16:J24)</f>
        <v>0</v>
      </c>
      <c r="K25" s="8">
        <f t="shared" si="13"/>
        <v>3</v>
      </c>
      <c r="L25" s="8">
        <f t="shared" si="13"/>
        <v>8</v>
      </c>
      <c r="M25" s="8">
        <f t="shared" si="13"/>
        <v>4</v>
      </c>
      <c r="N25" s="8">
        <f t="shared" si="13"/>
        <v>43</v>
      </c>
      <c r="O25" s="8">
        <f t="shared" si="13"/>
        <v>0</v>
      </c>
      <c r="P25" s="8">
        <f t="shared" si="13"/>
        <v>58</v>
      </c>
      <c r="Q25" s="92">
        <f t="shared" si="3"/>
        <v>0.13211845102505695</v>
      </c>
      <c r="R25" s="8">
        <f t="shared" si="0"/>
        <v>122</v>
      </c>
      <c r="S25" s="92">
        <f t="shared" si="4"/>
        <v>0.27790432801822323</v>
      </c>
      <c r="T25" s="8">
        <f>SUM(T16:T24)</f>
        <v>46</v>
      </c>
      <c r="U25" s="8">
        <f>SUM(U16:U24)</f>
        <v>76</v>
      </c>
      <c r="V25" s="10">
        <f>SUM(V16:V24)</f>
        <v>0</v>
      </c>
      <c r="W25" s="10">
        <f>SUM(W16:W24)</f>
        <v>9</v>
      </c>
      <c r="X25" s="10">
        <f>SUM(X16:X24)</f>
        <v>9</v>
      </c>
      <c r="Y25" s="92">
        <f t="shared" si="5"/>
        <v>2.0501138952164009E-2</v>
      </c>
      <c r="Z25" s="104">
        <f>SUM(Z16:Z24)</f>
        <v>9</v>
      </c>
      <c r="AA25" s="9">
        <f>SUM(AA16:AA24)</f>
        <v>0</v>
      </c>
      <c r="AB25" s="8">
        <f>SUM(AB16:AB24)</f>
        <v>9</v>
      </c>
      <c r="AC25" s="92">
        <f t="shared" si="7"/>
        <v>2.0501138952164009E-2</v>
      </c>
      <c r="AD25" s="8">
        <f>SUM(AD16:AD24)</f>
        <v>0</v>
      </c>
      <c r="AE25" s="92">
        <f t="shared" si="8"/>
        <v>0</v>
      </c>
      <c r="AF25" s="8">
        <f>SUM(AF16:AF24)</f>
        <v>0</v>
      </c>
      <c r="AG25" s="92">
        <f t="shared" si="10"/>
        <v>0</v>
      </c>
    </row>
    <row r="26" spans="1:33" ht="14.25" x14ac:dyDescent="0.2">
      <c r="A26" s="72"/>
      <c r="B26" s="72"/>
      <c r="C26" s="3" t="s">
        <v>10</v>
      </c>
      <c r="D26" s="25" t="s">
        <v>42</v>
      </c>
      <c r="E26" s="4">
        <v>11</v>
      </c>
      <c r="F26" s="4">
        <v>0</v>
      </c>
      <c r="G26" s="4">
        <v>1</v>
      </c>
      <c r="H26" s="8">
        <f t="shared" si="12"/>
        <v>1</v>
      </c>
      <c r="I26" s="92">
        <f t="shared" si="1"/>
        <v>9.0909090909090912E-2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8">
        <f t="shared" si="2"/>
        <v>1</v>
      </c>
      <c r="Q26" s="92">
        <f t="shared" si="3"/>
        <v>9.0909090909090912E-2</v>
      </c>
      <c r="R26" s="8">
        <f t="shared" si="0"/>
        <v>2</v>
      </c>
      <c r="S26" s="92">
        <f t="shared" si="4"/>
        <v>0.18181818181818182</v>
      </c>
      <c r="T26" s="4">
        <v>2</v>
      </c>
      <c r="U26" s="4">
        <v>0</v>
      </c>
      <c r="V26" s="4">
        <v>0</v>
      </c>
      <c r="W26" s="4">
        <v>0</v>
      </c>
      <c r="X26" s="4">
        <v>0</v>
      </c>
      <c r="Y26" s="92">
        <f t="shared" si="5"/>
        <v>0</v>
      </c>
      <c r="Z26" s="103">
        <f t="shared" si="6"/>
        <v>0</v>
      </c>
      <c r="AA26" s="15">
        <v>0</v>
      </c>
      <c r="AB26" s="4">
        <v>0</v>
      </c>
      <c r="AC26" s="92">
        <f t="shared" si="7"/>
        <v>0</v>
      </c>
      <c r="AD26" s="4">
        <v>0</v>
      </c>
      <c r="AE26" s="92">
        <f t="shared" si="8"/>
        <v>0</v>
      </c>
      <c r="AF26" s="4"/>
      <c r="AG26" s="92">
        <f t="shared" si="10"/>
        <v>0</v>
      </c>
    </row>
    <row r="27" spans="1:33" ht="14.25" x14ac:dyDescent="0.2">
      <c r="A27" s="72"/>
      <c r="B27" s="72"/>
      <c r="C27" s="3" t="s">
        <v>11</v>
      </c>
      <c r="D27" s="25" t="s">
        <v>42</v>
      </c>
      <c r="E27" s="4">
        <v>25</v>
      </c>
      <c r="F27" s="4">
        <v>1</v>
      </c>
      <c r="G27" s="4">
        <v>3</v>
      </c>
      <c r="H27" s="8">
        <f t="shared" si="12"/>
        <v>4</v>
      </c>
      <c r="I27" s="92">
        <f t="shared" si="1"/>
        <v>0.16</v>
      </c>
      <c r="J27" s="4">
        <v>0</v>
      </c>
      <c r="K27" s="4">
        <v>1</v>
      </c>
      <c r="L27" s="4">
        <v>0</v>
      </c>
      <c r="M27" s="4">
        <v>1</v>
      </c>
      <c r="N27" s="4">
        <v>4</v>
      </c>
      <c r="O27" s="4">
        <v>0</v>
      </c>
      <c r="P27" s="8">
        <f t="shared" si="2"/>
        <v>6</v>
      </c>
      <c r="Q27" s="92">
        <f t="shared" si="3"/>
        <v>0.24</v>
      </c>
      <c r="R27" s="8">
        <f t="shared" si="0"/>
        <v>10</v>
      </c>
      <c r="S27" s="92">
        <f t="shared" si="4"/>
        <v>0.4</v>
      </c>
      <c r="T27" s="4">
        <v>10</v>
      </c>
      <c r="U27" s="4">
        <v>0</v>
      </c>
      <c r="V27" s="4">
        <v>0</v>
      </c>
      <c r="W27" s="4">
        <v>0</v>
      </c>
      <c r="X27" s="4">
        <v>0</v>
      </c>
      <c r="Y27" s="92">
        <f t="shared" si="5"/>
        <v>0</v>
      </c>
      <c r="Z27" s="103">
        <f t="shared" si="6"/>
        <v>0</v>
      </c>
      <c r="AA27" s="15">
        <v>0</v>
      </c>
      <c r="AB27" s="4">
        <v>0</v>
      </c>
      <c r="AC27" s="92">
        <f t="shared" si="7"/>
        <v>0</v>
      </c>
      <c r="AD27" s="4">
        <v>0</v>
      </c>
      <c r="AE27" s="92">
        <f t="shared" si="8"/>
        <v>0</v>
      </c>
      <c r="AF27" s="4"/>
      <c r="AG27" s="92">
        <f t="shared" si="10"/>
        <v>0</v>
      </c>
    </row>
    <row r="28" spans="1:33" x14ac:dyDescent="0.2">
      <c r="A28" s="72"/>
      <c r="B28" s="72"/>
      <c r="C28" s="3" t="s">
        <v>67</v>
      </c>
      <c r="D28" s="7"/>
      <c r="E28" s="8">
        <f>SUM(E26:E27)</f>
        <v>36</v>
      </c>
      <c r="F28" s="8">
        <f>SUM(F26:F27)</f>
        <v>1</v>
      </c>
      <c r="G28" s="8">
        <f>SUM(G26:G27)</f>
        <v>4</v>
      </c>
      <c r="H28" s="8">
        <f t="shared" si="12"/>
        <v>5</v>
      </c>
      <c r="I28" s="92">
        <f t="shared" si="1"/>
        <v>0.1388888888888889</v>
      </c>
      <c r="J28" s="8">
        <f t="shared" ref="J28:P28" si="14">SUM(J26:J27)</f>
        <v>0</v>
      </c>
      <c r="K28" s="8">
        <f t="shared" si="14"/>
        <v>1</v>
      </c>
      <c r="L28" s="8">
        <f t="shared" si="14"/>
        <v>0</v>
      </c>
      <c r="M28" s="8">
        <f t="shared" si="14"/>
        <v>1</v>
      </c>
      <c r="N28" s="8">
        <f t="shared" si="14"/>
        <v>5</v>
      </c>
      <c r="O28" s="8">
        <f t="shared" si="14"/>
        <v>0</v>
      </c>
      <c r="P28" s="8">
        <f t="shared" si="14"/>
        <v>7</v>
      </c>
      <c r="Q28" s="92">
        <f t="shared" si="3"/>
        <v>0.19444444444444445</v>
      </c>
      <c r="R28" s="8">
        <f t="shared" si="0"/>
        <v>12</v>
      </c>
      <c r="S28" s="92">
        <f t="shared" si="4"/>
        <v>0.33333333333333331</v>
      </c>
      <c r="T28" s="8">
        <f>SUM(T26:T27)</f>
        <v>12</v>
      </c>
      <c r="U28" s="8">
        <f>SUM(U26:U27)</f>
        <v>0</v>
      </c>
      <c r="V28" s="10">
        <f>SUM(V26:V27)</f>
        <v>0</v>
      </c>
      <c r="W28" s="10">
        <f>SUM(W26:W27)</f>
        <v>0</v>
      </c>
      <c r="X28" s="10">
        <f>SUM(X26:X27)</f>
        <v>0</v>
      </c>
      <c r="Y28" s="92">
        <f t="shared" si="5"/>
        <v>0</v>
      </c>
      <c r="Z28" s="104">
        <f>SUM(Z26:Z27)</f>
        <v>0</v>
      </c>
      <c r="AA28" s="9">
        <f>SUM(AA26:AA27)</f>
        <v>0</v>
      </c>
      <c r="AB28" s="8">
        <f>SUM(AB26:AB27)</f>
        <v>0</v>
      </c>
      <c r="AC28" s="92">
        <f t="shared" si="7"/>
        <v>0</v>
      </c>
      <c r="AD28" s="8">
        <f>SUM(AD26:AD27)</f>
        <v>0</v>
      </c>
      <c r="AE28" s="92">
        <f t="shared" si="8"/>
        <v>0</v>
      </c>
      <c r="AF28" s="8">
        <f>SUM(AF26:AF27)</f>
        <v>0</v>
      </c>
      <c r="AG28" s="92">
        <f t="shared" si="10"/>
        <v>0</v>
      </c>
    </row>
    <row r="29" spans="1:33" ht="13.5" customHeight="1" x14ac:dyDescent="0.2">
      <c r="A29" s="73"/>
      <c r="B29" s="73"/>
      <c r="C29" s="3" t="s">
        <v>38</v>
      </c>
      <c r="D29" s="7"/>
      <c r="E29" s="8">
        <f>E15+E25+E28</f>
        <v>954</v>
      </c>
      <c r="F29" s="8">
        <f>F15+F25+F28</f>
        <v>26</v>
      </c>
      <c r="G29" s="8">
        <f>G15+G25+G28</f>
        <v>99</v>
      </c>
      <c r="H29" s="8">
        <f t="shared" si="12"/>
        <v>125</v>
      </c>
      <c r="I29" s="92">
        <f t="shared" si="1"/>
        <v>0.13102725366876311</v>
      </c>
      <c r="J29" s="8">
        <f t="shared" ref="J29:P29" si="15">J15+J25+J28</f>
        <v>0</v>
      </c>
      <c r="K29" s="8">
        <f t="shared" si="15"/>
        <v>6</v>
      </c>
      <c r="L29" s="8">
        <f t="shared" si="15"/>
        <v>15</v>
      </c>
      <c r="M29" s="8">
        <f t="shared" si="15"/>
        <v>10</v>
      </c>
      <c r="N29" s="8">
        <f t="shared" si="15"/>
        <v>87</v>
      </c>
      <c r="O29" s="8">
        <f t="shared" si="15"/>
        <v>0</v>
      </c>
      <c r="P29" s="8">
        <f t="shared" si="15"/>
        <v>118</v>
      </c>
      <c r="Q29" s="92">
        <f t="shared" si="3"/>
        <v>0.12368972746331237</v>
      </c>
      <c r="R29" s="8">
        <f t="shared" si="0"/>
        <v>243</v>
      </c>
      <c r="S29" s="92">
        <f t="shared" si="4"/>
        <v>0.25471698113207547</v>
      </c>
      <c r="T29" s="8">
        <f>T15+T25+T28</f>
        <v>104</v>
      </c>
      <c r="U29" s="8">
        <f>U15+U25+U28</f>
        <v>139</v>
      </c>
      <c r="V29" s="10">
        <f>V28+V25+V15</f>
        <v>0</v>
      </c>
      <c r="W29" s="10">
        <f>W28+W25+W15</f>
        <v>22</v>
      </c>
      <c r="X29" s="10">
        <f>X28+X25+X15</f>
        <v>22</v>
      </c>
      <c r="Y29" s="92">
        <f t="shared" si="5"/>
        <v>2.3060796645702306E-2</v>
      </c>
      <c r="Z29" s="104">
        <f>Z28+Z25+Z15</f>
        <v>22</v>
      </c>
      <c r="AA29" s="9">
        <f>AA28+AA25+AA15</f>
        <v>0</v>
      </c>
      <c r="AB29" s="8">
        <f>AB28+AB25+AB15</f>
        <v>22</v>
      </c>
      <c r="AC29" s="92">
        <f t="shared" si="7"/>
        <v>2.3060796645702306E-2</v>
      </c>
      <c r="AD29" s="8">
        <f>AD15+AD25+AD28</f>
        <v>0</v>
      </c>
      <c r="AE29" s="92">
        <f t="shared" si="8"/>
        <v>0</v>
      </c>
      <c r="AF29" s="8">
        <f>AF15+AF25+AF28</f>
        <v>0</v>
      </c>
      <c r="AG29" s="92">
        <f t="shared" si="10"/>
        <v>0</v>
      </c>
    </row>
    <row r="30" spans="1:33" s="86" customFormat="1" x14ac:dyDescent="0.2">
      <c r="A30" s="5"/>
      <c r="B30" s="5"/>
      <c r="C30" s="87"/>
      <c r="D30" s="87"/>
      <c r="E30" s="5"/>
      <c r="F30" s="5"/>
      <c r="G30" s="5"/>
      <c r="H30" s="87"/>
      <c r="I30" s="87"/>
      <c r="J30" s="130"/>
      <c r="K30" s="130"/>
      <c r="L30" s="130"/>
      <c r="M30" s="130"/>
      <c r="N30" s="130"/>
      <c r="O30" s="130"/>
      <c r="P30" s="130"/>
      <c r="Q30" s="130"/>
      <c r="R30" s="87"/>
    </row>
    <row r="31" spans="1:33" x14ac:dyDescent="0.2">
      <c r="C31" s="146" t="s">
        <v>106</v>
      </c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6"/>
    </row>
    <row r="32" spans="1:33" ht="18.75" customHeight="1" x14ac:dyDescent="0.2"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3:18" x14ac:dyDescent="0.2">
      <c r="C33" s="38"/>
      <c r="D33" s="38"/>
      <c r="E33" s="5"/>
      <c r="F33" s="5"/>
      <c r="G33" s="5"/>
      <c r="H33" s="38"/>
      <c r="I33" s="38"/>
      <c r="J33" s="130"/>
      <c r="K33" s="130"/>
      <c r="L33" s="130"/>
      <c r="M33" s="130"/>
      <c r="N33" s="130"/>
      <c r="O33" s="130"/>
      <c r="P33" s="130"/>
      <c r="Q33" s="130"/>
      <c r="R33" s="38"/>
    </row>
    <row r="35" spans="3:18" ht="22.5" customHeight="1" x14ac:dyDescent="0.2">
      <c r="C35" s="145" t="s">
        <v>70</v>
      </c>
      <c r="D35" s="145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</sheetData>
  <autoFilter ref="A6:AG29"/>
  <dataConsolidate/>
  <mergeCells count="26">
    <mergeCell ref="C35:R35"/>
    <mergeCell ref="C31:T32"/>
    <mergeCell ref="X4:X5"/>
    <mergeCell ref="Y4:Y5"/>
    <mergeCell ref="AB4:AG4"/>
    <mergeCell ref="C2:Y2"/>
    <mergeCell ref="C3:C5"/>
    <mergeCell ref="E3:E5"/>
    <mergeCell ref="V4:V5"/>
    <mergeCell ref="W4:W5"/>
    <mergeCell ref="T4:U4"/>
    <mergeCell ref="V3:AG3"/>
    <mergeCell ref="Z4:Z5"/>
    <mergeCell ref="AA4:AA5"/>
    <mergeCell ref="A3:A5"/>
    <mergeCell ref="B3:B5"/>
    <mergeCell ref="J33:K33"/>
    <mergeCell ref="L33:Q33"/>
    <mergeCell ref="D3:D5"/>
    <mergeCell ref="F4:I4"/>
    <mergeCell ref="J4:Q4"/>
    <mergeCell ref="F3:U3"/>
    <mergeCell ref="R4:R5"/>
    <mergeCell ref="S4:S5"/>
    <mergeCell ref="J30:K30"/>
    <mergeCell ref="L30:Q30"/>
  </mergeCells>
  <phoneticPr fontId="1" type="noConversion"/>
  <conditionalFormatting sqref="I7:I29 Q7:Q29 S7:S29 Y7:Y29 AC7:AC29 AE7:AE29 AG7:AG29">
    <cfRule type="cellIs" dxfId="1" priority="1" operator="greaterThan">
      <formula>1</formula>
    </cfRule>
  </conditionalFormatting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E1" workbookViewId="0">
      <selection activeCell="L20" sqref="L20"/>
    </sheetView>
  </sheetViews>
  <sheetFormatPr defaultRowHeight="15" x14ac:dyDescent="0.2"/>
  <cols>
    <col min="1" max="1" width="4.85546875" style="18" customWidth="1"/>
    <col min="2" max="2" width="7.42578125" style="18" customWidth="1"/>
    <col min="3" max="3" width="6.5703125" style="77" customWidth="1"/>
    <col min="4" max="4" width="8.28515625" style="77" customWidth="1"/>
    <col min="5" max="5" width="8.140625" style="77" customWidth="1"/>
    <col min="6" max="6" width="6.5703125" style="77" customWidth="1"/>
    <col min="7" max="7" width="8.7109375" style="77" customWidth="1"/>
    <col min="8" max="8" width="6.28515625" style="77" customWidth="1"/>
    <col min="9" max="9" width="8.7109375" style="77" customWidth="1"/>
    <col min="10" max="10" width="6.5703125" style="77" customWidth="1"/>
    <col min="11" max="11" width="8.28515625" style="77" customWidth="1"/>
    <col min="12" max="12" width="6" style="77" customWidth="1"/>
    <col min="13" max="13" width="8.140625" style="77" customWidth="1"/>
    <col min="14" max="14" width="6.5703125" style="77" customWidth="1"/>
    <col min="15" max="15" width="7.85546875" style="77" customWidth="1"/>
    <col min="16" max="16" width="7" style="77" customWidth="1"/>
    <col min="17" max="17" width="7.5703125" style="77" customWidth="1"/>
    <col min="18" max="18" width="6.7109375" style="77" customWidth="1"/>
    <col min="19" max="16384" width="9.140625" style="57"/>
  </cols>
  <sheetData>
    <row r="1" spans="1:18" ht="18" customHeight="1" x14ac:dyDescent="0.2">
      <c r="A1" s="112" t="s">
        <v>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5.75" customHeight="1" x14ac:dyDescent="0.2">
      <c r="A2" s="117" t="s">
        <v>105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53"/>
      <c r="R2" s="53"/>
    </row>
    <row r="3" spans="1:18" ht="15.7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3"/>
      <c r="R3" s="53"/>
    </row>
    <row r="4" spans="1:18" ht="58.5" customHeight="1" x14ac:dyDescent="0.2">
      <c r="A4" s="80" t="s">
        <v>14</v>
      </c>
      <c r="B4" s="80" t="s">
        <v>15</v>
      </c>
      <c r="C4" s="80" t="s">
        <v>45</v>
      </c>
      <c r="D4" s="80" t="s">
        <v>46</v>
      </c>
      <c r="E4" s="120" t="s">
        <v>54</v>
      </c>
      <c r="F4" s="122"/>
      <c r="G4" s="120" t="s">
        <v>55</v>
      </c>
      <c r="H4" s="122"/>
      <c r="I4" s="153" t="s">
        <v>56</v>
      </c>
      <c r="J4" s="154"/>
      <c r="K4" s="121" t="s">
        <v>73</v>
      </c>
      <c r="L4" s="122"/>
      <c r="M4" s="120" t="s">
        <v>60</v>
      </c>
      <c r="N4" s="122"/>
      <c r="O4" s="120" t="s">
        <v>57</v>
      </c>
      <c r="P4" s="122"/>
      <c r="Q4" s="149" t="s">
        <v>59</v>
      </c>
      <c r="R4" s="149"/>
    </row>
    <row r="5" spans="1:18" ht="18" customHeight="1" x14ac:dyDescent="0.2">
      <c r="A5" s="58">
        <v>1</v>
      </c>
      <c r="B5" s="58">
        <v>2</v>
      </c>
      <c r="C5" s="58">
        <v>3</v>
      </c>
      <c r="D5" s="58">
        <v>4</v>
      </c>
      <c r="E5" s="54">
        <v>6</v>
      </c>
      <c r="F5" s="54">
        <v>7</v>
      </c>
      <c r="G5" s="54">
        <v>8</v>
      </c>
      <c r="H5" s="54">
        <v>9</v>
      </c>
      <c r="I5" s="54">
        <v>10</v>
      </c>
      <c r="J5" s="54">
        <v>11</v>
      </c>
      <c r="K5" s="54">
        <v>12</v>
      </c>
      <c r="L5" s="54">
        <v>13</v>
      </c>
      <c r="M5" s="54">
        <v>14</v>
      </c>
      <c r="N5" s="54">
        <v>15</v>
      </c>
      <c r="O5" s="54">
        <v>16</v>
      </c>
      <c r="P5" s="54">
        <v>17</v>
      </c>
      <c r="Q5" s="54">
        <v>18</v>
      </c>
      <c r="R5" s="54">
        <v>19</v>
      </c>
    </row>
    <row r="6" spans="1:18" ht="13.5" customHeight="1" x14ac:dyDescent="0.2">
      <c r="A6" s="150" t="str">
        <f>'[1]1. охват организованым питанием'!A6</f>
        <v xml:space="preserve"> </v>
      </c>
      <c r="B6" s="150" t="str">
        <f>'[1]1. охват организованым питанием'!B6</f>
        <v xml:space="preserve"> </v>
      </c>
      <c r="C6" s="81"/>
      <c r="D6" s="51"/>
      <c r="E6" s="88" t="s">
        <v>58</v>
      </c>
      <c r="F6" s="89" t="s">
        <v>13</v>
      </c>
      <c r="G6" s="88" t="s">
        <v>58</v>
      </c>
      <c r="H6" s="88" t="s">
        <v>13</v>
      </c>
      <c r="I6" s="88" t="s">
        <v>58</v>
      </c>
      <c r="J6" s="88" t="s">
        <v>13</v>
      </c>
      <c r="K6" s="88" t="s">
        <v>58</v>
      </c>
      <c r="L6" s="88" t="s">
        <v>13</v>
      </c>
      <c r="M6" s="88" t="s">
        <v>58</v>
      </c>
      <c r="N6" s="88" t="s">
        <v>13</v>
      </c>
      <c r="O6" s="88" t="s">
        <v>58</v>
      </c>
      <c r="P6" s="88" t="s">
        <v>13</v>
      </c>
      <c r="Q6" s="88" t="s">
        <v>58</v>
      </c>
      <c r="R6" s="88" t="s">
        <v>13</v>
      </c>
    </row>
    <row r="7" spans="1:18" x14ac:dyDescent="0.2">
      <c r="A7" s="150"/>
      <c r="B7" s="150"/>
      <c r="C7" s="54" t="s">
        <v>47</v>
      </c>
      <c r="D7" s="82">
        <f>'1. охват орг. питанием'!E15</f>
        <v>479</v>
      </c>
      <c r="E7" s="83">
        <f>'1. охват орг. питанием'!F15+'2. охват без предв. заяв.'!F15</f>
        <v>233</v>
      </c>
      <c r="F7" s="90">
        <f>E7/$D7</f>
        <v>0.48643006263048016</v>
      </c>
      <c r="G7" s="83">
        <f>'1. охват орг. питанием'!H15+'2. охват без предв. заяв.'!H15</f>
        <v>229</v>
      </c>
      <c r="H7" s="90">
        <f>G7/$D7</f>
        <v>0.47807933194154489</v>
      </c>
      <c r="I7" s="83">
        <f>'1. охват орг. питанием'!J15+'2. охват без предв. заяв.'!J15</f>
        <v>13</v>
      </c>
      <c r="J7" s="90">
        <f>I7/$D7</f>
        <v>2.7139874739039668E-2</v>
      </c>
      <c r="K7" s="83">
        <f>'1. охват орг. питанием'!L15+'3. Бесплатное питание'!AA15</f>
        <v>0</v>
      </c>
      <c r="L7" s="90">
        <f>K7/$D7</f>
        <v>0</v>
      </c>
      <c r="M7" s="83">
        <f>K7+I7+G7+E7</f>
        <v>475</v>
      </c>
      <c r="N7" s="90">
        <f>M7/$D7</f>
        <v>0.99164926931106467</v>
      </c>
      <c r="O7" s="83">
        <f>'2. охват без предв. заяв.'!N15</f>
        <v>0</v>
      </c>
      <c r="P7" s="90">
        <f>O7/$D7</f>
        <v>0</v>
      </c>
      <c r="Q7" s="83">
        <f>M7+O7</f>
        <v>475</v>
      </c>
      <c r="R7" s="90">
        <f>Q7/$D7</f>
        <v>0.99164926931106467</v>
      </c>
    </row>
    <row r="8" spans="1:18" x14ac:dyDescent="0.2">
      <c r="A8" s="150"/>
      <c r="B8" s="150"/>
      <c r="C8" s="54" t="s">
        <v>48</v>
      </c>
      <c r="D8" s="82">
        <f>'1. охват орг. питанием'!E25</f>
        <v>439</v>
      </c>
      <c r="E8" s="83">
        <f>'1. охват орг. питанием'!F25+'2. охват без предв. заяв.'!F25+'3. Бесплатное питание'!T25</f>
        <v>263</v>
      </c>
      <c r="F8" s="90">
        <f t="shared" ref="F8:F10" si="0">E8/$D8</f>
        <v>0.59908883826879267</v>
      </c>
      <c r="G8" s="83">
        <f>'1. охват орг. питанием'!H25+'2. охват без предв. заяв.'!H25+'3. Бесплатное питание'!U25</f>
        <v>85</v>
      </c>
      <c r="H8" s="90">
        <f t="shared" ref="H8:H10" si="1">G8/$D8</f>
        <v>0.19362186788154898</v>
      </c>
      <c r="I8" s="83">
        <f>'1. охват орг. питанием'!J25+'2. охват без предв. заяв.'!J25+'3. Бесплатное питание'!Z25</f>
        <v>9</v>
      </c>
      <c r="J8" s="90">
        <f t="shared" ref="J8:J10" si="2">I8/$D8</f>
        <v>2.0501138952164009E-2</v>
      </c>
      <c r="K8" s="83">
        <f>'1. охват орг. питанием'!L25+'3. Бесплатное питание'!AA25</f>
        <v>0</v>
      </c>
      <c r="L8" s="90">
        <f t="shared" ref="L8:L10" si="3">K8/$D8</f>
        <v>0</v>
      </c>
      <c r="M8" s="83">
        <f>E8+G8+I8+K8</f>
        <v>357</v>
      </c>
      <c r="N8" s="90">
        <f t="shared" ref="N8:N10" si="4">M8/$D8</f>
        <v>0.81321184510250566</v>
      </c>
      <c r="O8" s="83">
        <f>'2. охват без предв. заяв.'!N25</f>
        <v>23</v>
      </c>
      <c r="P8" s="90">
        <f t="shared" ref="P8:P10" si="5">O8/$D8</f>
        <v>5.2391799544419138E-2</v>
      </c>
      <c r="Q8" s="83">
        <f>M8+O8</f>
        <v>380</v>
      </c>
      <c r="R8" s="90">
        <f t="shared" ref="R8:R10" si="6">Q8/$D8</f>
        <v>0.86560364464692485</v>
      </c>
    </row>
    <row r="9" spans="1:18" x14ac:dyDescent="0.2">
      <c r="A9" s="150"/>
      <c r="B9" s="150"/>
      <c r="C9" s="54" t="s">
        <v>49</v>
      </c>
      <c r="D9" s="82">
        <f>'1. охват орг. питанием'!E28</f>
        <v>36</v>
      </c>
      <c r="E9" s="83">
        <f>'1. охват орг. питанием'!F28+'2. охват без предв. заяв.'!F28+'3. Бесплатное питание'!T28</f>
        <v>25</v>
      </c>
      <c r="F9" s="90">
        <f t="shared" si="0"/>
        <v>0.69444444444444442</v>
      </c>
      <c r="G9" s="83">
        <f>'1. охват орг. питанием'!H28+'2. охват без предв. заяв.'!H28+'3. Бесплатное питание'!U28</f>
        <v>0</v>
      </c>
      <c r="H9" s="90">
        <f t="shared" si="1"/>
        <v>0</v>
      </c>
      <c r="I9" s="83">
        <f>'1. охват орг. питанием'!J28+'2. охват без предв. заяв.'!J28+'3. Бесплатное питание'!Z28</f>
        <v>0</v>
      </c>
      <c r="J9" s="90">
        <f t="shared" si="2"/>
        <v>0</v>
      </c>
      <c r="K9" s="83">
        <f>'1. охват орг. питанием'!L28+'3. Бесплатное питание'!AA28</f>
        <v>0</v>
      </c>
      <c r="L9" s="90">
        <f t="shared" si="3"/>
        <v>0</v>
      </c>
      <c r="M9" s="83">
        <f>E9+G9+I9+K9</f>
        <v>25</v>
      </c>
      <c r="N9" s="90">
        <f t="shared" si="4"/>
        <v>0.69444444444444442</v>
      </c>
      <c r="O9" s="83">
        <f>'2. охват без предв. заяв.'!N28</f>
        <v>8</v>
      </c>
      <c r="P9" s="90">
        <f t="shared" si="5"/>
        <v>0.22222222222222221</v>
      </c>
      <c r="Q9" s="83">
        <f>M9+O9</f>
        <v>33</v>
      </c>
      <c r="R9" s="90">
        <f t="shared" si="6"/>
        <v>0.91666666666666663</v>
      </c>
    </row>
    <row r="10" spans="1:18" ht="15.75" customHeight="1" x14ac:dyDescent="0.2">
      <c r="A10" s="151"/>
      <c r="B10" s="151"/>
      <c r="C10" s="54" t="s">
        <v>0</v>
      </c>
      <c r="D10" s="83">
        <f>SUM(D7:D9)</f>
        <v>954</v>
      </c>
      <c r="E10" s="83">
        <f>SUM(E7:E9)</f>
        <v>521</v>
      </c>
      <c r="F10" s="90">
        <f t="shared" si="0"/>
        <v>0.54612159329140464</v>
      </c>
      <c r="G10" s="83">
        <f>SUM(G7:G9)</f>
        <v>314</v>
      </c>
      <c r="H10" s="90">
        <f t="shared" si="1"/>
        <v>0.32914046121593293</v>
      </c>
      <c r="I10" s="83">
        <f>SUM(I7:I9)</f>
        <v>22</v>
      </c>
      <c r="J10" s="90">
        <f t="shared" si="2"/>
        <v>2.3060796645702306E-2</v>
      </c>
      <c r="K10" s="83">
        <f>SUM(K7:K9)</f>
        <v>0</v>
      </c>
      <c r="L10" s="90">
        <f t="shared" si="3"/>
        <v>0</v>
      </c>
      <c r="M10" s="83">
        <f>SUM(M7:M9)</f>
        <v>857</v>
      </c>
      <c r="N10" s="90">
        <f t="shared" si="4"/>
        <v>0.89832285115303978</v>
      </c>
      <c r="O10" s="83">
        <f>SUM(O7:O9)</f>
        <v>31</v>
      </c>
      <c r="P10" s="90">
        <f t="shared" si="5"/>
        <v>3.2494758909853247E-2</v>
      </c>
      <c r="Q10" s="83">
        <f>M10+O10</f>
        <v>888</v>
      </c>
      <c r="R10" s="90">
        <f t="shared" si="6"/>
        <v>0.9308176100628931</v>
      </c>
    </row>
    <row r="12" spans="1:18" ht="22.5" customHeight="1" x14ac:dyDescent="0.2">
      <c r="B12" s="152" t="s">
        <v>50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4" spans="1:18" x14ac:dyDescent="0.2">
      <c r="A14" s="148" t="s">
        <v>64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x14ac:dyDescent="0.2">
      <c r="E15" s="77" t="s">
        <v>65</v>
      </c>
      <c r="N15" s="77" t="s">
        <v>66</v>
      </c>
    </row>
    <row r="21" ht="14.25" customHeight="1" x14ac:dyDescent="0.2"/>
  </sheetData>
  <sheetProtection password="DE4E" sheet="1" objects="1" scenarios="1" formatRows="0" insertColumns="0" insertRows="0" insertHyperlinks="0" deleteColumns="0" deleteRows="0" selectLockedCells="1" sort="0" autoFilter="0" pivotTables="0" selectUnlockedCells="1"/>
  <mergeCells count="13">
    <mergeCell ref="A14:R14"/>
    <mergeCell ref="A1:R1"/>
    <mergeCell ref="Q4:R4"/>
    <mergeCell ref="A6:A10"/>
    <mergeCell ref="B6:B10"/>
    <mergeCell ref="B12:R12"/>
    <mergeCell ref="A2:P2"/>
    <mergeCell ref="O4:P4"/>
    <mergeCell ref="M4:N4"/>
    <mergeCell ref="K4:L4"/>
    <mergeCell ref="I4:J4"/>
    <mergeCell ref="E4:F4"/>
    <mergeCell ref="G4:H4"/>
  </mergeCells>
  <phoneticPr fontId="1" type="noConversion"/>
  <conditionalFormatting sqref="H7:H10 J7:J10 L7:L10 N7:N10 P7:P10 R7:R10 F7:F10">
    <cfRule type="cellIs" dxfId="0" priority="1" operator="greaterThan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15" sqref="R15"/>
    </sheetView>
  </sheetViews>
  <sheetFormatPr defaultRowHeight="15" x14ac:dyDescent="0.2"/>
  <cols>
    <col min="1" max="2" width="5.42578125" style="11" customWidth="1"/>
    <col min="3" max="3" width="14.5703125" style="11" customWidth="1"/>
    <col min="4" max="6" width="8.85546875" style="11" customWidth="1"/>
    <col min="7" max="7" width="9.140625" style="11"/>
    <col min="8" max="10" width="5.5703125" style="11" customWidth="1"/>
    <col min="11" max="11" width="11.85546875" style="11" customWidth="1"/>
    <col min="12" max="12" width="10.85546875" style="11" customWidth="1"/>
    <col min="13" max="13" width="10.140625" style="11" customWidth="1"/>
    <col min="14" max="14" width="9.7109375" style="11" customWidth="1"/>
    <col min="15" max="16" width="9.42578125" style="11" customWidth="1"/>
    <col min="17" max="17" width="9.7109375" style="11" customWidth="1"/>
    <col min="18" max="18" width="6" style="11" customWidth="1"/>
    <col min="19" max="19" width="10.7109375" style="11" customWidth="1"/>
    <col min="20" max="20" width="5.85546875" style="11" customWidth="1"/>
    <col min="21" max="22" width="9.140625" style="11"/>
    <col min="23" max="24" width="9.42578125" style="11" customWidth="1"/>
    <col min="25" max="25" width="10.85546875" style="11" bestFit="1" customWidth="1"/>
    <col min="26" max="16384" width="9.140625" style="11"/>
  </cols>
  <sheetData>
    <row r="1" spans="1:25" x14ac:dyDescent="0.2">
      <c r="C1" s="12" t="s">
        <v>62</v>
      </c>
    </row>
    <row r="2" spans="1:25" x14ac:dyDescent="0.2">
      <c r="A2" s="155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08"/>
    </row>
    <row r="3" spans="1:25" x14ac:dyDescent="0.2">
      <c r="A3" s="4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08"/>
    </row>
    <row r="4" spans="1:25" ht="29.25" customHeight="1" x14ac:dyDescent="0.2">
      <c r="A4" s="160" t="s">
        <v>14</v>
      </c>
      <c r="B4" s="160" t="s">
        <v>23</v>
      </c>
      <c r="C4" s="161" t="s">
        <v>12</v>
      </c>
      <c r="D4" s="162" t="s">
        <v>61</v>
      </c>
      <c r="E4" s="157" t="s">
        <v>29</v>
      </c>
      <c r="F4" s="157"/>
      <c r="G4" s="157"/>
      <c r="H4" s="157"/>
      <c r="I4" s="157" t="s">
        <v>68</v>
      </c>
      <c r="J4" s="157"/>
      <c r="K4" s="157" t="s">
        <v>30</v>
      </c>
      <c r="L4" s="157"/>
      <c r="M4" s="157"/>
      <c r="N4" s="157"/>
      <c r="O4" s="157"/>
      <c r="P4" s="157"/>
      <c r="Q4" s="157"/>
      <c r="R4" s="157"/>
      <c r="S4" s="157" t="s">
        <v>31</v>
      </c>
      <c r="T4" s="157" t="s">
        <v>13</v>
      </c>
      <c r="U4" s="157" t="s">
        <v>51</v>
      </c>
      <c r="V4" s="157"/>
      <c r="W4" s="157"/>
      <c r="X4" s="157"/>
      <c r="Y4" s="158" t="s">
        <v>92</v>
      </c>
    </row>
    <row r="5" spans="1:25" ht="104.25" customHeight="1" x14ac:dyDescent="0.2">
      <c r="A5" s="160"/>
      <c r="B5" s="160"/>
      <c r="C5" s="161"/>
      <c r="D5" s="162"/>
      <c r="E5" s="42" t="s">
        <v>39</v>
      </c>
      <c r="F5" s="42" t="s">
        <v>40</v>
      </c>
      <c r="G5" s="42" t="s">
        <v>41</v>
      </c>
      <c r="H5" s="42" t="s">
        <v>13</v>
      </c>
      <c r="I5" s="42" t="s">
        <v>69</v>
      </c>
      <c r="J5" s="42" t="s">
        <v>13</v>
      </c>
      <c r="K5" s="42" t="s">
        <v>32</v>
      </c>
      <c r="L5" s="42" t="s">
        <v>33</v>
      </c>
      <c r="M5" s="42" t="s">
        <v>34</v>
      </c>
      <c r="N5" s="42" t="s">
        <v>35</v>
      </c>
      <c r="O5" s="42" t="s">
        <v>36</v>
      </c>
      <c r="P5" s="42" t="s">
        <v>72</v>
      </c>
      <c r="Q5" s="42" t="s">
        <v>37</v>
      </c>
      <c r="R5" s="42" t="s">
        <v>13</v>
      </c>
      <c r="S5" s="157"/>
      <c r="T5" s="157"/>
      <c r="U5" s="110" t="s">
        <v>52</v>
      </c>
      <c r="V5" s="110" t="s">
        <v>53</v>
      </c>
      <c r="W5" s="110" t="s">
        <v>18</v>
      </c>
      <c r="X5" s="110" t="s">
        <v>73</v>
      </c>
      <c r="Y5" s="159"/>
    </row>
    <row r="6" spans="1:25" x14ac:dyDescent="0.2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13</v>
      </c>
      <c r="L6" s="69">
        <v>14</v>
      </c>
      <c r="M6" s="69">
        <v>15</v>
      </c>
      <c r="N6" s="69">
        <v>16</v>
      </c>
      <c r="O6" s="69">
        <v>17</v>
      </c>
      <c r="P6" s="69">
        <v>18</v>
      </c>
      <c r="Q6" s="69">
        <v>19</v>
      </c>
      <c r="R6" s="69">
        <v>20</v>
      </c>
      <c r="S6" s="69">
        <v>21</v>
      </c>
      <c r="T6" s="69">
        <v>22</v>
      </c>
      <c r="U6" s="69">
        <v>23</v>
      </c>
      <c r="V6" s="69">
        <v>24</v>
      </c>
      <c r="W6" s="69">
        <v>25</v>
      </c>
      <c r="X6" s="109">
        <v>26</v>
      </c>
      <c r="Y6" s="69">
        <v>27</v>
      </c>
    </row>
    <row r="7" spans="1:25" ht="17.25" customHeight="1" x14ac:dyDescent="0.2">
      <c r="A7" s="63"/>
      <c r="B7" s="64"/>
      <c r="C7" s="61" t="s">
        <v>20</v>
      </c>
      <c r="D7" s="13">
        <f>'1. охват орг. питанием'!E15</f>
        <v>479</v>
      </c>
      <c r="E7" s="13">
        <f>'3. Бесплатное питание'!F15</f>
        <v>17</v>
      </c>
      <c r="F7" s="13">
        <f>'3. Бесплатное питание'!G15</f>
        <v>39</v>
      </c>
      <c r="G7" s="13">
        <f>SUM(E7:F7)</f>
        <v>56</v>
      </c>
      <c r="H7" s="14">
        <f>G7/D7*100</f>
        <v>11.691022964509393</v>
      </c>
      <c r="I7" s="14">
        <f>'3. Бесплатное питание'!X15</f>
        <v>13</v>
      </c>
      <c r="J7" s="14">
        <f>I7/D7*100</f>
        <v>2.7139874739039667</v>
      </c>
      <c r="K7" s="13">
        <f>'3. Бесплатное питание'!J15</f>
        <v>0</v>
      </c>
      <c r="L7" s="13">
        <f>'3. Бесплатное питание'!K15</f>
        <v>2</v>
      </c>
      <c r="M7" s="13">
        <f>'3. Бесплатное питание'!L15</f>
        <v>7</v>
      </c>
      <c r="N7" s="13">
        <f>'3. Бесплатное питание'!M15</f>
        <v>5</v>
      </c>
      <c r="O7" s="13">
        <f>'3. Бесплатное питание'!N15</f>
        <v>39</v>
      </c>
      <c r="P7" s="13">
        <f>'3. Бесплатное питание'!O15</f>
        <v>0</v>
      </c>
      <c r="Q7" s="13">
        <f>SUM(K7:P7)</f>
        <v>53</v>
      </c>
      <c r="R7" s="14">
        <f>Q7/D7*100</f>
        <v>11.064718162839249</v>
      </c>
      <c r="S7" s="14">
        <f>Q7+I7+G7</f>
        <v>122</v>
      </c>
      <c r="T7" s="14">
        <f>S7/D7*100</f>
        <v>25.469728601252612</v>
      </c>
      <c r="U7" s="13">
        <f>'3. Бесплатное питание'!T15</f>
        <v>46</v>
      </c>
      <c r="V7" s="13">
        <f>'3. Бесплатное питание'!U15</f>
        <v>63</v>
      </c>
      <c r="W7" s="59">
        <f>'3. Бесплатное питание'!Z15</f>
        <v>13</v>
      </c>
      <c r="X7" s="59">
        <f>'1. охват орг. питанием'!L15</f>
        <v>0</v>
      </c>
      <c r="Y7" s="60">
        <f>'3. Бесплатное питание'!AD15</f>
        <v>0</v>
      </c>
    </row>
    <row r="8" spans="1:25" ht="17.25" customHeight="1" x14ac:dyDescent="0.2">
      <c r="A8" s="65"/>
      <c r="B8" s="66"/>
      <c r="C8" s="61" t="s">
        <v>44</v>
      </c>
      <c r="D8" s="13">
        <f>'1. охват орг. питанием'!E25</f>
        <v>439</v>
      </c>
      <c r="E8" s="13">
        <f>'3. Бесплатное питание'!F25</f>
        <v>8</v>
      </c>
      <c r="F8" s="13">
        <f>'3. Бесплатное питание'!G25</f>
        <v>56</v>
      </c>
      <c r="G8" s="13">
        <f>SUM(E8:F8)</f>
        <v>64</v>
      </c>
      <c r="H8" s="14">
        <f>G8/D8*100</f>
        <v>14.578587699316628</v>
      </c>
      <c r="I8" s="14">
        <f>'3. Бесплатное питание'!X25</f>
        <v>9</v>
      </c>
      <c r="J8" s="14">
        <f>I8/D8*100</f>
        <v>2.0501138952164011</v>
      </c>
      <c r="K8" s="13">
        <f>'3. Бесплатное питание'!J25</f>
        <v>0</v>
      </c>
      <c r="L8" s="13">
        <f>'3. Бесплатное питание'!K25</f>
        <v>3</v>
      </c>
      <c r="M8" s="13">
        <f>'3. Бесплатное питание'!L25</f>
        <v>8</v>
      </c>
      <c r="N8" s="13">
        <f>'3. Бесплатное питание'!M25</f>
        <v>4</v>
      </c>
      <c r="O8" s="13">
        <f>'3. Бесплатное питание'!N25</f>
        <v>43</v>
      </c>
      <c r="P8" s="13">
        <f>'3. Бесплатное питание'!O25</f>
        <v>0</v>
      </c>
      <c r="Q8" s="13">
        <f>SUM(K8:P8)</f>
        <v>58</v>
      </c>
      <c r="R8" s="14">
        <f>Q8/D8*100</f>
        <v>13.211845102505695</v>
      </c>
      <c r="S8" s="14">
        <f t="shared" ref="S8:S9" si="0">Q8+I8+G8</f>
        <v>131</v>
      </c>
      <c r="T8" s="14">
        <f>S8/D8*100</f>
        <v>29.840546697038722</v>
      </c>
      <c r="U8" s="13">
        <f>'3. Бесплатное питание'!T25</f>
        <v>46</v>
      </c>
      <c r="V8" s="13">
        <f>'3. Бесплатное питание'!U25</f>
        <v>76</v>
      </c>
      <c r="W8" s="59">
        <f>'3. Бесплатное питание'!Z25</f>
        <v>9</v>
      </c>
      <c r="X8" s="59">
        <f>'1. охват орг. питанием'!L25</f>
        <v>0</v>
      </c>
      <c r="Y8" s="60">
        <f>'3. Бесплатное питание'!AD25</f>
        <v>0</v>
      </c>
    </row>
    <row r="9" spans="1:25" ht="17.25" customHeight="1" x14ac:dyDescent="0.2">
      <c r="A9" s="65"/>
      <c r="B9" s="66"/>
      <c r="C9" s="62" t="s">
        <v>67</v>
      </c>
      <c r="D9" s="13">
        <f>'1. охват орг. питанием'!E28</f>
        <v>36</v>
      </c>
      <c r="E9" s="13">
        <f>'3. Бесплатное питание'!F28</f>
        <v>1</v>
      </c>
      <c r="F9" s="13">
        <f>'3. Бесплатное питание'!G28</f>
        <v>4</v>
      </c>
      <c r="G9" s="13">
        <f>SUM(E9:F9)</f>
        <v>5</v>
      </c>
      <c r="H9" s="14">
        <f>G9/D9*100</f>
        <v>13.888888888888889</v>
      </c>
      <c r="I9" s="14">
        <f>'3. Бесплатное питание'!X28</f>
        <v>0</v>
      </c>
      <c r="J9" s="14">
        <f>I9/D9*100</f>
        <v>0</v>
      </c>
      <c r="K9" s="13">
        <f>'3. Бесплатное питание'!J28</f>
        <v>0</v>
      </c>
      <c r="L9" s="13">
        <f>'3. Бесплатное питание'!K28</f>
        <v>1</v>
      </c>
      <c r="M9" s="13">
        <f>'3. Бесплатное питание'!L28</f>
        <v>0</v>
      </c>
      <c r="N9" s="13">
        <f>'3. Бесплатное питание'!M28</f>
        <v>1</v>
      </c>
      <c r="O9" s="13">
        <f>'3. Бесплатное питание'!N28</f>
        <v>5</v>
      </c>
      <c r="P9" s="13">
        <f>'3. Бесплатное питание'!O28</f>
        <v>0</v>
      </c>
      <c r="Q9" s="13">
        <f>SUM(K9:P9)</f>
        <v>7</v>
      </c>
      <c r="R9" s="14">
        <f>Q9/D9*100</f>
        <v>19.444444444444446</v>
      </c>
      <c r="S9" s="14">
        <f t="shared" si="0"/>
        <v>12</v>
      </c>
      <c r="T9" s="14">
        <f>S9/D9*100</f>
        <v>33.333333333333329</v>
      </c>
      <c r="U9" s="13">
        <f>'3. Бесплатное питание'!T28</f>
        <v>12</v>
      </c>
      <c r="V9" s="13">
        <f>'3. Бесплатное питание'!U28</f>
        <v>0</v>
      </c>
      <c r="W9" s="59">
        <f>'3. Бесплатное питание'!Z28</f>
        <v>0</v>
      </c>
      <c r="X9" s="59">
        <f>'1. охват орг. питанием'!L28</f>
        <v>0</v>
      </c>
      <c r="Y9" s="60">
        <f>'3. Бесплатное питание'!AD28</f>
        <v>0</v>
      </c>
    </row>
    <row r="10" spans="1:25" ht="17.25" customHeight="1" x14ac:dyDescent="0.2">
      <c r="A10" s="67"/>
      <c r="B10" s="68"/>
      <c r="C10" s="62" t="s">
        <v>38</v>
      </c>
      <c r="D10" s="13">
        <f>SUM(D7:D9)</f>
        <v>954</v>
      </c>
      <c r="E10" s="13">
        <f>SUM(E7:E9)</f>
        <v>26</v>
      </c>
      <c r="F10" s="13">
        <f>SUM(F7:F9)</f>
        <v>99</v>
      </c>
      <c r="G10" s="13">
        <f>SUM(G7:G9)</f>
        <v>125</v>
      </c>
      <c r="H10" s="14">
        <f>G10/D10*100</f>
        <v>13.10272536687631</v>
      </c>
      <c r="I10" s="14">
        <f>SUM(I7:I9)</f>
        <v>22</v>
      </c>
      <c r="J10" s="14">
        <f>I10/D10*100</f>
        <v>2.3060796645702304</v>
      </c>
      <c r="K10" s="13">
        <f t="shared" ref="K10:P10" si="1">SUM(K7:K9)</f>
        <v>0</v>
      </c>
      <c r="L10" s="13">
        <f t="shared" si="1"/>
        <v>6</v>
      </c>
      <c r="M10" s="13">
        <f t="shared" si="1"/>
        <v>15</v>
      </c>
      <c r="N10" s="13">
        <f t="shared" si="1"/>
        <v>10</v>
      </c>
      <c r="O10" s="13">
        <f t="shared" si="1"/>
        <v>87</v>
      </c>
      <c r="P10" s="13">
        <f t="shared" si="1"/>
        <v>0</v>
      </c>
      <c r="Q10" s="13">
        <f>SUM(K10:P10)</f>
        <v>118</v>
      </c>
      <c r="R10" s="14">
        <f>Q10/D10*100</f>
        <v>12.368972746331238</v>
      </c>
      <c r="S10" s="14">
        <f>Q10+I10+G10</f>
        <v>265</v>
      </c>
      <c r="T10" s="14">
        <f>S10/D10*100</f>
        <v>27.777777777777779</v>
      </c>
      <c r="U10" s="13">
        <f>SUM(U7:U9)</f>
        <v>104</v>
      </c>
      <c r="V10" s="13">
        <f>SUM(V7:V9)</f>
        <v>139</v>
      </c>
      <c r="W10" s="13">
        <f>SUM(W7:W9)</f>
        <v>22</v>
      </c>
      <c r="X10" s="13">
        <f>SUM(X7:X9)</f>
        <v>0</v>
      </c>
      <c r="Y10" s="13">
        <f>SUM(Y7:Y9)</f>
        <v>0</v>
      </c>
    </row>
    <row r="12" spans="1:25" x14ac:dyDescent="0.25">
      <c r="C12" s="45" t="s">
        <v>50</v>
      </c>
      <c r="D12" s="45"/>
      <c r="E12" s="45"/>
      <c r="F12" s="43"/>
      <c r="G12" s="43"/>
    </row>
    <row r="13" spans="1:25" x14ac:dyDescent="0.25">
      <c r="C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5" x14ac:dyDescent="0.25">
      <c r="C14" s="44"/>
      <c r="D14" s="44"/>
      <c r="E14" s="44"/>
      <c r="F14" s="47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5" x14ac:dyDescent="0.25">
      <c r="C15" s="44"/>
      <c r="G15" s="44"/>
      <c r="H15" s="44"/>
      <c r="I15" s="44"/>
      <c r="J15" s="44"/>
      <c r="K15" s="44"/>
      <c r="L15" s="44"/>
      <c r="M15" s="46"/>
      <c r="N15" s="44"/>
      <c r="O15" s="44"/>
      <c r="P15" s="44"/>
      <c r="Q15" s="44"/>
      <c r="R15" s="44"/>
      <c r="S15" s="44"/>
    </row>
    <row r="16" spans="1:25" x14ac:dyDescent="0.25"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7:7" x14ac:dyDescent="0.25">
      <c r="G17" s="48"/>
    </row>
  </sheetData>
  <sheetProtection password="DE4E" sheet="1" objects="1" scenarios="1" formatRows="0" insertColumns="0" insertRows="0" insertHyperlinks="0" deleteColumns="0" deleteRows="0" selectLockedCells="1" sort="0" autoFilter="0" pivotTables="0" selectUnlockedCells="1"/>
  <mergeCells count="12">
    <mergeCell ref="A2:W2"/>
    <mergeCell ref="T4:T5"/>
    <mergeCell ref="S4:S5"/>
    <mergeCell ref="Y4:Y5"/>
    <mergeCell ref="I4:J4"/>
    <mergeCell ref="A4:A5"/>
    <mergeCell ref="B4:B5"/>
    <mergeCell ref="U4:X4"/>
    <mergeCell ref="C4:C5"/>
    <mergeCell ref="D4:D5"/>
    <mergeCell ref="E4:H4"/>
    <mergeCell ref="K4:R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6" sqref="D6"/>
    </sheetView>
  </sheetViews>
  <sheetFormatPr defaultRowHeight="12.75" x14ac:dyDescent="0.2"/>
  <cols>
    <col min="1" max="2" width="11" bestFit="1" customWidth="1"/>
  </cols>
  <sheetData>
    <row r="1" spans="1:6" x14ac:dyDescent="0.2">
      <c r="A1" s="105" t="s">
        <v>98</v>
      </c>
    </row>
    <row r="2" spans="1:6" ht="31.5" customHeight="1" x14ac:dyDescent="0.2">
      <c r="B2" s="163" t="s">
        <v>103</v>
      </c>
      <c r="C2" s="163"/>
      <c r="D2" s="163"/>
      <c r="E2" s="163"/>
      <c r="F2" s="163"/>
    </row>
    <row r="3" spans="1:6" ht="39.75" customHeight="1" x14ac:dyDescent="0.2">
      <c r="B3" s="107"/>
      <c r="C3" s="107" t="s">
        <v>101</v>
      </c>
      <c r="D3" s="107" t="s">
        <v>102</v>
      </c>
    </row>
    <row r="4" spans="1:6" x14ac:dyDescent="0.2">
      <c r="B4" s="107" t="s">
        <v>99</v>
      </c>
      <c r="C4" s="106">
        <v>94</v>
      </c>
      <c r="D4" s="106">
        <v>104</v>
      </c>
    </row>
    <row r="5" spans="1:6" x14ac:dyDescent="0.2">
      <c r="B5" s="107" t="s">
        <v>100</v>
      </c>
      <c r="C5" s="106">
        <v>94</v>
      </c>
      <c r="D5" s="106">
        <v>104</v>
      </c>
    </row>
  </sheetData>
  <mergeCells count="1">
    <mergeCell ref="B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охват орг. питанием</vt:lpstr>
      <vt:lpstr>2. охват без предв. заяв.</vt:lpstr>
      <vt:lpstr>3. Бесплатное питание</vt:lpstr>
      <vt:lpstr>4. показатели эффективности</vt:lpstr>
      <vt:lpstr>5. эффективность  питания</vt:lpstr>
      <vt:lpstr>6. Цена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Светлана</cp:lastModifiedBy>
  <cp:lastPrinted>2020-10-06T11:06:12Z</cp:lastPrinted>
  <dcterms:created xsi:type="dcterms:W3CDTF">2008-10-13T10:00:50Z</dcterms:created>
  <dcterms:modified xsi:type="dcterms:W3CDTF">2020-10-06T11:12:00Z</dcterms:modified>
</cp:coreProperties>
</file>